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U:\Astrance\Projets AMO\A735-83 IDEC - MOISSY DC1 - AMO BREEAM WELL\3_Dossier de travail\4_Etudes &amp; Notes\ACV\Version de base outil ACV\"/>
    </mc:Choice>
  </mc:AlternateContent>
  <bookViews>
    <workbookView xWindow="0" yWindow="0" windowWidth="28800" windowHeight="11535"/>
  </bookViews>
  <sheets>
    <sheet name="Reference LCA" sheetId="3" r:id="rId1"/>
    <sheet name="Final LCA" sheetId="1" r:id="rId2"/>
  </sheets>
  <externalReferences>
    <externalReference r:id="rId3"/>
  </externalReferences>
  <definedNames>
    <definedName name="_xlnm._FilterDatabase" localSheetId="1" hidden="1">'Final LCA'!$B$6:$L$100</definedName>
    <definedName name="_xlnm._FilterDatabase" localSheetId="0" hidden="1">'Reference LCA'!$B$6:$L$100</definedName>
    <definedName name="Lotbla">[1]Listes!$A$1:$A$46</definedName>
    <definedName name="LotsEplusCmoins">[1]Listes!$A$1:$A$46</definedName>
    <definedName name="Unités">[1]Listes!$C$2:$C$33</definedName>
    <definedName name="_xlnm.Print_Area" localSheetId="1">'Final LCA'!$A$2:$L$100</definedName>
    <definedName name="_xlnm.Print_Area" localSheetId="0">'Reference LCA'!$A$2:$L$100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J100" i="3" l="1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N79" i="3"/>
  <c r="J79" i="3"/>
  <c r="N80" i="3" s="1"/>
  <c r="J78" i="3"/>
  <c r="J77" i="3"/>
  <c r="J76" i="3"/>
  <c r="J75" i="3"/>
  <c r="J74" i="3"/>
  <c r="J73" i="3"/>
  <c r="J72" i="3"/>
  <c r="J71" i="3"/>
  <c r="J70" i="3"/>
  <c r="N69" i="3"/>
  <c r="J69" i="3"/>
  <c r="N70" i="3" s="1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N47" i="3"/>
  <c r="O47" i="3" s="1"/>
  <c r="O48" i="3" s="1"/>
  <c r="J47" i="3"/>
  <c r="N48" i="3" s="1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N29" i="3"/>
  <c r="J29" i="3"/>
  <c r="N28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N12" i="3"/>
  <c r="J12" i="3"/>
  <c r="J11" i="3"/>
  <c r="J10" i="3"/>
  <c r="J9" i="3"/>
  <c r="J8" i="3"/>
  <c r="J2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" i="1"/>
  <c r="J11" i="1"/>
  <c r="J12" i="1"/>
  <c r="J13" i="1"/>
  <c r="J14" i="1"/>
  <c r="J15" i="1"/>
  <c r="J9" i="1"/>
  <c r="O28" i="3" l="1"/>
  <c r="O29" i="3" s="1"/>
  <c r="O79" i="3"/>
  <c r="O80" i="3" s="1"/>
  <c r="O69" i="3"/>
  <c r="O70" i="3" s="1"/>
  <c r="N13" i="3"/>
  <c r="O12" i="3" s="1"/>
  <c r="J2" i="3"/>
  <c r="J4" i="1" s="1"/>
  <c r="K4" i="1" s="1"/>
  <c r="K29" i="3" l="1"/>
  <c r="K2" i="3"/>
  <c r="K13" i="3"/>
  <c r="K61" i="3"/>
  <c r="K66" i="3"/>
  <c r="K70" i="3"/>
  <c r="K46" i="3"/>
  <c r="K96" i="3"/>
  <c r="K50" i="3"/>
  <c r="K95" i="3"/>
  <c r="K30" i="3"/>
  <c r="K47" i="3"/>
  <c r="K80" i="3"/>
  <c r="K31" i="3"/>
  <c r="O13" i="3"/>
  <c r="N6" i="3"/>
  <c r="K16" i="3"/>
  <c r="K32" i="3"/>
  <c r="K75" i="3"/>
  <c r="K60" i="3"/>
  <c r="K27" i="3"/>
  <c r="K12" i="3"/>
  <c r="K36" i="3"/>
  <c r="K92" i="3"/>
  <c r="K62" i="3"/>
  <c r="K43" i="3"/>
  <c r="K25" i="3"/>
  <c r="K10" i="3"/>
  <c r="K59" i="3"/>
  <c r="K91" i="3"/>
  <c r="K76" i="3"/>
  <c r="K57" i="3"/>
  <c r="K42" i="3"/>
  <c r="K28" i="3"/>
  <c r="K9" i="3"/>
  <c r="K63" i="3"/>
  <c r="K26" i="3"/>
  <c r="K90" i="3"/>
  <c r="K71" i="3"/>
  <c r="K56" i="3"/>
  <c r="K41" i="3"/>
  <c r="K23" i="3"/>
  <c r="K8" i="3"/>
  <c r="K67" i="3"/>
  <c r="K77" i="3"/>
  <c r="K79" i="3"/>
  <c r="K88" i="3"/>
  <c r="K73" i="3"/>
  <c r="K58" i="3"/>
  <c r="K39" i="3"/>
  <c r="K21" i="3"/>
  <c r="K14" i="3"/>
  <c r="K87" i="3"/>
  <c r="K72" i="3"/>
  <c r="K53" i="3"/>
  <c r="K38" i="3"/>
  <c r="K24" i="3"/>
  <c r="K97" i="3"/>
  <c r="K55" i="3"/>
  <c r="K18" i="3"/>
  <c r="K86" i="3"/>
  <c r="K68" i="3"/>
  <c r="K52" i="3"/>
  <c r="K37" i="3"/>
  <c r="K19" i="3"/>
  <c r="K89" i="3"/>
  <c r="K51" i="3"/>
  <c r="K22" i="3"/>
  <c r="K74" i="3"/>
  <c r="K94" i="3"/>
  <c r="K45" i="3"/>
  <c r="K78" i="3"/>
  <c r="K69" i="3"/>
  <c r="K100" i="3"/>
  <c r="K84" i="3"/>
  <c r="K54" i="3"/>
  <c r="K35" i="3"/>
  <c r="K17" i="3"/>
  <c r="K93" i="3"/>
  <c r="K99" i="3"/>
  <c r="K83" i="3"/>
  <c r="K65" i="3"/>
  <c r="K49" i="3"/>
  <c r="K34" i="3"/>
  <c r="K20" i="3"/>
  <c r="K85" i="3"/>
  <c r="K40" i="3"/>
  <c r="K98" i="3"/>
  <c r="K82" i="3"/>
  <c r="K64" i="3"/>
  <c r="K48" i="3"/>
  <c r="K33" i="3"/>
  <c r="K15" i="3"/>
  <c r="K81" i="3"/>
  <c r="K44" i="3"/>
  <c r="K11" i="3"/>
  <c r="N80" i="1" l="1"/>
  <c r="N48" i="1"/>
  <c r="N28" i="1" l="1"/>
  <c r="N69" i="1"/>
  <c r="N13" i="1"/>
  <c r="N79" i="1"/>
  <c r="O79" i="1" s="1"/>
  <c r="N12" i="1"/>
  <c r="N29" i="1"/>
  <c r="N70" i="1"/>
  <c r="N47" i="1"/>
  <c r="O47" i="1" s="1"/>
  <c r="O28" i="1" l="1"/>
  <c r="O69" i="1"/>
  <c r="O12" i="1"/>
  <c r="N6" i="1" s="1"/>
  <c r="K2" i="1" l="1"/>
  <c r="K12" i="1"/>
  <c r="K16" i="1"/>
  <c r="K20" i="1"/>
  <c r="K24" i="1"/>
  <c r="K28" i="1"/>
  <c r="K32" i="1"/>
  <c r="K36" i="1"/>
  <c r="K40" i="1"/>
  <c r="K44" i="1"/>
  <c r="K48" i="1"/>
  <c r="K52" i="1"/>
  <c r="K56" i="1"/>
  <c r="K60" i="1"/>
  <c r="K64" i="1"/>
  <c r="K68" i="1"/>
  <c r="K72" i="1"/>
  <c r="K76" i="1"/>
  <c r="K80" i="1"/>
  <c r="K84" i="1"/>
  <c r="K88" i="1"/>
  <c r="K92" i="1"/>
  <c r="K96" i="1"/>
  <c r="K100" i="1"/>
  <c r="K19" i="1"/>
  <c r="K23" i="1"/>
  <c r="K35" i="1"/>
  <c r="K47" i="1"/>
  <c r="K59" i="1"/>
  <c r="K71" i="1"/>
  <c r="K91" i="1"/>
  <c r="K9" i="1"/>
  <c r="K13" i="1"/>
  <c r="K17" i="1"/>
  <c r="K21" i="1"/>
  <c r="K25" i="1"/>
  <c r="K29" i="1"/>
  <c r="K33" i="1"/>
  <c r="K37" i="1"/>
  <c r="K41" i="1"/>
  <c r="K45" i="1"/>
  <c r="K49" i="1"/>
  <c r="K53" i="1"/>
  <c r="K57" i="1"/>
  <c r="K61" i="1"/>
  <c r="K65" i="1"/>
  <c r="K69" i="1"/>
  <c r="K73" i="1"/>
  <c r="K77" i="1"/>
  <c r="K81" i="1"/>
  <c r="K85" i="1"/>
  <c r="K89" i="1"/>
  <c r="K93" i="1"/>
  <c r="K97" i="1"/>
  <c r="K15" i="1"/>
  <c r="K27" i="1"/>
  <c r="K39" i="1"/>
  <c r="K51" i="1"/>
  <c r="K63" i="1"/>
  <c r="K75" i="1"/>
  <c r="K83" i="1"/>
  <c r="K99" i="1"/>
  <c r="K10" i="1"/>
  <c r="K14" i="1"/>
  <c r="K18" i="1"/>
  <c r="K22" i="1"/>
  <c r="K26" i="1"/>
  <c r="K30" i="1"/>
  <c r="K34" i="1"/>
  <c r="K38" i="1"/>
  <c r="K42" i="1"/>
  <c r="K46" i="1"/>
  <c r="K50" i="1"/>
  <c r="K54" i="1"/>
  <c r="K58" i="1"/>
  <c r="K62" i="1"/>
  <c r="K66" i="1"/>
  <c r="K70" i="1"/>
  <c r="K74" i="1"/>
  <c r="K78" i="1"/>
  <c r="K82" i="1"/>
  <c r="K86" i="1"/>
  <c r="K90" i="1"/>
  <c r="K94" i="1"/>
  <c r="K98" i="1"/>
  <c r="K11" i="1"/>
  <c r="K31" i="1"/>
  <c r="K43" i="1"/>
  <c r="K55" i="1"/>
  <c r="K67" i="1"/>
  <c r="K79" i="1"/>
  <c r="K87" i="1"/>
  <c r="K95" i="1"/>
  <c r="K8" i="1"/>
  <c r="O13" i="1"/>
  <c r="O29" i="1"/>
  <c r="O80" i="1"/>
  <c r="O70" i="1"/>
  <c r="O48" i="1"/>
</calcChain>
</file>

<file path=xl/sharedStrings.xml><?xml version="1.0" encoding="utf-8"?>
<sst xmlns="http://schemas.openxmlformats.org/spreadsheetml/2006/main" count="36" uniqueCount="21">
  <si>
    <t>Description</t>
  </si>
  <si>
    <t>Project name</t>
  </si>
  <si>
    <t>Date</t>
  </si>
  <si>
    <t>Floor area</t>
  </si>
  <si>
    <t>Category</t>
  </si>
  <si>
    <t>Product</t>
  </si>
  <si>
    <t>EPD / FDES</t>
  </si>
  <si>
    <t>Lifetime</t>
  </si>
  <si>
    <t>Quantity</t>
  </si>
  <si>
    <t>Global Warming Potential (GWP)</t>
  </si>
  <si>
    <t>Commentary</t>
  </si>
  <si>
    <t>Avoided CO2</t>
  </si>
  <si>
    <t>TOTAL CO2</t>
  </si>
  <si>
    <t>ID</t>
  </si>
  <si>
    <t>kgCO2/functional unit</t>
  </si>
  <si>
    <t>Example</t>
  </si>
  <si>
    <t>Steel door</t>
  </si>
  <si>
    <t>Steel doors for technical areas</t>
  </si>
  <si>
    <t>Porte sectionnelle en acier manuelle (https://www.base-inies.fr/iniesV4/dist/consultation.html?id=27019)</t>
  </si>
  <si>
    <t>Exterior furnshings</t>
  </si>
  <si>
    <t>Example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</si>
</sst>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&quot; kgCO2&quot;"/>
    <numFmt numFmtId="165" formatCode="#,##0&quot; kgeqCO2/m²&quot;"/>
    <numFmt numFmtId="166" formatCode="#,##0&quot; tCO2&quot;"/>
    <numFmt numFmtId="167" formatCode="#,##0&quot; kgCO2/m²SDP&quot;"/>
    <numFmt numFmtId="168" formatCode="#,##0.00&quot; kgeqCO2/m²&quot;"/>
    <numFmt numFmtId="169" formatCode="#,##0&quot; m²&quot;"/>
    <numFmt numFmtId="170" formatCode="#,##0.00&quot; kgCO2/m3&quot;"/>
    <numFmt numFmtId="171" formatCode="#,##0&quot; kgeqCO2/m3&quot;"/>
    <numFmt numFmtId="172" formatCode="#,##0&quot; m3&quot;"/>
    <numFmt numFmtId="173" formatCode="#,##0&quot; kgeqCO2/ml&quot;"/>
    <numFmt numFmtId="174" formatCode="#,##0.00&quot; kgCO2/kg&quot;"/>
    <numFmt numFmtId="175" formatCode="#,##0&quot; kg&quot;"/>
    <numFmt numFmtId="176" formatCode="#,##0.00&quot; kgeqCO2/m3&quot;"/>
    <numFmt numFmtId="177" formatCode="#,##0&quot; kgeqCO2/kg&quot;"/>
    <numFmt numFmtId="178" formatCode="#,##0.00&quot; kgCO2/m²&quot;"/>
    <numFmt numFmtId="179" formatCode="#,##0.00&quot; kgeqCO2/ml&quot;"/>
    <numFmt numFmtId="180" formatCode="#,##0.0&quot; kgeqCO2/ml&quot;"/>
    <numFmt numFmtId="181" formatCode="#,##0&quot; ml&quot;"/>
    <numFmt numFmtId="182" formatCode="#,##0&quot; m&quot;"/>
    <numFmt numFmtId="183" formatCode="#,##0.00&quot; kgCO2/m&quot;"/>
    <numFmt numFmtId="184" formatCode="#,##0&quot; kgeqCO2/m&quot;"/>
    <numFmt numFmtId="185" formatCode="#,##0.0&quot; m&quot;"/>
    <numFmt numFmtId="186" formatCode="#,##0.0&quot; kgCO2&quot;"/>
    <numFmt numFmtId="187" formatCode="#,##0.000&quot; kgCO2&quot;"/>
    <numFmt numFmtId="188" formatCode="#,##0.0&quot; tCO2&quot;"/>
    <numFmt numFmtId="189" formatCode="#,##0.00&quot; tCO2&quot;"/>
    <numFmt numFmtId="190" formatCode="#,##0.0&quot; kgCO2/m²SDP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9">
    <xf numFmtId="0" fontId="0" fillId="0" borderId="0" xfId="0"/>
    <xf numFmtId="1" fontId="2" fillId="2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165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left" vertical="center"/>
    </xf>
    <xf numFmtId="167" fontId="3" fillId="2" borderId="0" xfId="0" applyNumberFormat="1" applyFont="1" applyFill="1" applyAlignment="1">
      <alignment horizontal="center" vertical="center" wrapText="1"/>
    </xf>
    <xf numFmtId="1" fontId="0" fillId="2" borderId="0" xfId="0" applyNumberFormat="1" applyFill="1" applyAlignment="1">
      <alignment horizontal="right" vertical="center" wrapText="1"/>
    </xf>
    <xf numFmtId="0" fontId="4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165" fontId="0" fillId="2" borderId="0" xfId="0" applyNumberFormat="1" applyFill="1" applyAlignment="1">
      <alignment horizontal="right" vertical="center" wrapText="1"/>
    </xf>
    <xf numFmtId="0" fontId="2" fillId="2" borderId="0" xfId="0" applyFont="1" applyFill="1" applyAlignment="1">
      <alignment vertical="center" wrapText="1"/>
    </xf>
    <xf numFmtId="164" fontId="2" fillId="2" borderId="0" xfId="0" applyNumberFormat="1" applyFont="1" applyFill="1" applyAlignment="1">
      <alignment vertical="center" wrapText="1"/>
    </xf>
    <xf numFmtId="1" fontId="0" fillId="4" borderId="3" xfId="0" applyNumberForma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165" fontId="0" fillId="4" borderId="3" xfId="0" applyNumberForma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49" fontId="4" fillId="2" borderId="0" xfId="0" applyNumberFormat="1" applyFont="1" applyFill="1" applyAlignment="1">
      <alignment vertical="center" wrapText="1"/>
    </xf>
    <xf numFmtId="168" fontId="4" fillId="2" borderId="0" xfId="0" applyNumberFormat="1" applyFont="1" applyFill="1" applyAlignment="1">
      <alignment horizontal="left" vertical="center" wrapText="1"/>
    </xf>
    <xf numFmtId="165" fontId="4" fillId="2" borderId="0" xfId="0" applyNumberFormat="1" applyFont="1" applyFill="1" applyAlignment="1">
      <alignment horizontal="right" vertical="center" wrapText="1"/>
    </xf>
    <xf numFmtId="169" fontId="0" fillId="2" borderId="0" xfId="0" applyNumberFormat="1" applyFill="1" applyAlignment="1">
      <alignment vertical="center" wrapText="1"/>
    </xf>
    <xf numFmtId="164" fontId="0" fillId="2" borderId="0" xfId="0" applyNumberFormat="1" applyFill="1" applyAlignment="1">
      <alignment vertical="center" wrapText="1"/>
    </xf>
    <xf numFmtId="0" fontId="0" fillId="2" borderId="3" xfId="0" applyFill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vertical="center" wrapText="1"/>
    </xf>
    <xf numFmtId="170" fontId="4" fillId="2" borderId="3" xfId="0" applyNumberFormat="1" applyFont="1" applyFill="1" applyBorder="1" applyAlignment="1">
      <alignment horizontal="left" vertical="center" wrapText="1"/>
    </xf>
    <xf numFmtId="171" fontId="4" fillId="2" borderId="3" xfId="0" applyNumberFormat="1" applyFont="1" applyFill="1" applyBorder="1" applyAlignment="1">
      <alignment horizontal="right" vertical="center" wrapText="1"/>
    </xf>
    <xf numFmtId="0" fontId="0" fillId="2" borderId="3" xfId="0" applyFill="1" applyBorder="1" applyAlignment="1">
      <alignment horizontal="center" vertical="center" wrapText="1"/>
    </xf>
    <xf numFmtId="172" fontId="0" fillId="2" borderId="3" xfId="0" applyNumberFormat="1" applyFill="1" applyBorder="1" applyAlignment="1">
      <alignment vertical="center" wrapText="1"/>
    </xf>
    <xf numFmtId="164" fontId="0" fillId="2" borderId="3" xfId="0" applyNumberFormat="1" applyFill="1" applyBorder="1" applyAlignment="1">
      <alignment vertical="center" wrapText="1"/>
    </xf>
    <xf numFmtId="9" fontId="1" fillId="2" borderId="3" xfId="2" applyFont="1" applyFill="1" applyBorder="1" applyAlignment="1">
      <alignment horizontal="center" vertical="center" wrapText="1"/>
    </xf>
    <xf numFmtId="172" fontId="0" fillId="2" borderId="0" xfId="0" applyNumberFormat="1" applyFill="1" applyAlignment="1">
      <alignment vertical="center" wrapText="1"/>
    </xf>
    <xf numFmtId="175" fontId="0" fillId="2" borderId="0" xfId="0" applyNumberFormat="1" applyFill="1" applyAlignment="1">
      <alignment vertical="center" wrapText="1"/>
    </xf>
    <xf numFmtId="0" fontId="4" fillId="2" borderId="3" xfId="0" applyFont="1" applyFill="1" applyBorder="1" applyAlignment="1">
      <alignment horizontal="left" vertical="center" wrapText="1"/>
    </xf>
    <xf numFmtId="8" fontId="0" fillId="2" borderId="3" xfId="0" applyNumberFormat="1" applyFill="1" applyBorder="1" applyAlignment="1">
      <alignment vertical="center" wrapText="1"/>
    </xf>
    <xf numFmtId="174" fontId="4" fillId="2" borderId="3" xfId="0" applyNumberFormat="1" applyFont="1" applyFill="1" applyBorder="1" applyAlignment="1">
      <alignment horizontal="center" vertical="center" wrapText="1"/>
    </xf>
    <xf numFmtId="177" fontId="4" fillId="2" borderId="3" xfId="0" applyNumberFormat="1" applyFont="1" applyFill="1" applyBorder="1" applyAlignment="1">
      <alignment horizontal="right" vertical="center" wrapText="1"/>
    </xf>
    <xf numFmtId="165" fontId="4" fillId="2" borderId="3" xfId="0" applyNumberFormat="1" applyFont="1" applyFill="1" applyBorder="1" applyAlignment="1">
      <alignment horizontal="right" vertical="center" wrapText="1"/>
    </xf>
    <xf numFmtId="164" fontId="2" fillId="2" borderId="3" xfId="0" applyNumberFormat="1" applyFont="1" applyFill="1" applyBorder="1" applyAlignment="1">
      <alignment vertical="center" wrapText="1"/>
    </xf>
    <xf numFmtId="164" fontId="0" fillId="2" borderId="6" xfId="0" applyNumberFormat="1" applyFill="1" applyBorder="1" applyAlignment="1">
      <alignment horizontal="center" vertical="center" wrapText="1"/>
    </xf>
    <xf numFmtId="169" fontId="0" fillId="2" borderId="3" xfId="0" applyNumberFormat="1" applyFill="1" applyBorder="1" applyAlignment="1">
      <alignment vertical="center" wrapText="1"/>
    </xf>
    <xf numFmtId="178" fontId="4" fillId="2" borderId="3" xfId="0" applyNumberFormat="1" applyFont="1" applyFill="1" applyBorder="1" applyAlignment="1">
      <alignment horizontal="left" vertical="center" wrapText="1"/>
    </xf>
    <xf numFmtId="1" fontId="0" fillId="2" borderId="3" xfId="0" applyNumberFormat="1" applyFill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left" vertical="center" wrapText="1"/>
    </xf>
    <xf numFmtId="49" fontId="0" fillId="2" borderId="6" xfId="0" applyNumberFormat="1" applyFill="1" applyBorder="1" applyAlignment="1">
      <alignment horizontal="left" vertical="center" wrapText="1"/>
    </xf>
    <xf numFmtId="0" fontId="0" fillId="2" borderId="3" xfId="0" applyFill="1" applyBorder="1" applyAlignment="1">
      <alignment vertical="center" wrapText="1"/>
    </xf>
    <xf numFmtId="176" fontId="4" fillId="2" borderId="3" xfId="0" applyNumberFormat="1" applyFont="1" applyFill="1" applyBorder="1" applyAlignment="1">
      <alignment horizontal="left" vertical="center" wrapText="1"/>
    </xf>
    <xf numFmtId="168" fontId="4" fillId="2" borderId="3" xfId="0" applyNumberFormat="1" applyFont="1" applyFill="1" applyBorder="1" applyAlignment="1">
      <alignment horizontal="right" vertical="center" wrapText="1"/>
    </xf>
    <xf numFmtId="170" fontId="4" fillId="2" borderId="3" xfId="0" applyNumberFormat="1" applyFont="1" applyFill="1" applyBorder="1" applyAlignment="1">
      <alignment horizontal="right" vertical="center" wrapText="1"/>
    </xf>
    <xf numFmtId="164" fontId="0" fillId="2" borderId="3" xfId="0" applyNumberFormat="1" applyFill="1" applyBorder="1" applyAlignment="1">
      <alignment horizontal="left" vertical="center" wrapText="1"/>
    </xf>
    <xf numFmtId="180" fontId="4" fillId="2" borderId="3" xfId="0" applyNumberFormat="1" applyFont="1" applyFill="1" applyBorder="1" applyAlignment="1">
      <alignment horizontal="right" vertical="center" wrapText="1"/>
    </xf>
    <xf numFmtId="181" fontId="0" fillId="2" borderId="3" xfId="0" applyNumberFormat="1" applyFill="1" applyBorder="1" applyAlignment="1">
      <alignment vertical="center" wrapText="1"/>
    </xf>
    <xf numFmtId="178" fontId="0" fillId="2" borderId="3" xfId="0" applyNumberFormat="1" applyFill="1" applyBorder="1" applyAlignment="1">
      <alignment horizontal="left" vertical="center" wrapText="1"/>
    </xf>
    <xf numFmtId="182" fontId="0" fillId="2" borderId="0" xfId="0" applyNumberFormat="1" applyFill="1" applyAlignment="1">
      <alignment vertical="center" wrapText="1"/>
    </xf>
    <xf numFmtId="184" fontId="4" fillId="2" borderId="3" xfId="0" applyNumberFormat="1" applyFont="1" applyFill="1" applyBorder="1" applyAlignment="1">
      <alignment horizontal="right" vertical="center" wrapText="1"/>
    </xf>
    <xf numFmtId="181" fontId="0" fillId="2" borderId="0" xfId="0" applyNumberFormat="1" applyFill="1" applyAlignment="1">
      <alignment vertical="center" wrapText="1"/>
    </xf>
    <xf numFmtId="173" fontId="4" fillId="2" borderId="3" xfId="0" applyNumberFormat="1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vertical="center" wrapText="1"/>
    </xf>
    <xf numFmtId="177" fontId="0" fillId="2" borderId="3" xfId="0" applyNumberFormat="1" applyFill="1" applyBorder="1" applyAlignment="1">
      <alignment horizontal="right" vertical="center" wrapText="1"/>
    </xf>
    <xf numFmtId="175" fontId="0" fillId="2" borderId="3" xfId="0" applyNumberFormat="1" applyFill="1" applyBorder="1" applyAlignment="1">
      <alignment vertical="center" wrapText="1"/>
    </xf>
    <xf numFmtId="185" fontId="0" fillId="2" borderId="0" xfId="0" applyNumberFormat="1" applyFill="1" applyAlignment="1">
      <alignment vertical="center" wrapText="1"/>
    </xf>
    <xf numFmtId="183" fontId="4" fillId="2" borderId="3" xfId="0" applyNumberFormat="1" applyFont="1" applyFill="1" applyBorder="1" applyAlignment="1">
      <alignment horizontal="left" vertical="center" wrapText="1"/>
    </xf>
    <xf numFmtId="185" fontId="0" fillId="2" borderId="3" xfId="0" applyNumberFormat="1" applyFill="1" applyBorder="1" applyAlignment="1">
      <alignment vertical="center" wrapText="1"/>
    </xf>
    <xf numFmtId="179" fontId="0" fillId="2" borderId="3" xfId="0" applyNumberFormat="1" applyFill="1" applyBorder="1" applyAlignment="1">
      <alignment horizontal="right" vertical="center" wrapText="1"/>
    </xf>
    <xf numFmtId="182" fontId="0" fillId="2" borderId="3" xfId="0" applyNumberFormat="1" applyFill="1" applyBorder="1" applyAlignment="1">
      <alignment vertical="center" wrapText="1"/>
    </xf>
    <xf numFmtId="9" fontId="0" fillId="2" borderId="0" xfId="2" applyFont="1" applyFill="1" applyAlignment="1">
      <alignment vertical="center"/>
    </xf>
    <xf numFmtId="167" fontId="3" fillId="2" borderId="3" xfId="0" applyNumberFormat="1" applyFont="1" applyFill="1" applyBorder="1" applyAlignment="1">
      <alignment vertical="center" wrapText="1"/>
    </xf>
    <xf numFmtId="167" fontId="3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/>
    </xf>
    <xf numFmtId="164" fontId="0" fillId="2" borderId="0" xfId="0" applyNumberFormat="1" applyFill="1" applyAlignment="1">
      <alignment horizontal="center" vertical="center"/>
    </xf>
    <xf numFmtId="186" fontId="0" fillId="2" borderId="0" xfId="0" applyNumberFormat="1" applyFill="1" applyAlignment="1">
      <alignment vertical="center" wrapText="1"/>
    </xf>
    <xf numFmtId="187" fontId="0" fillId="2" borderId="0" xfId="0" applyNumberFormat="1" applyFill="1" applyAlignment="1">
      <alignment vertical="center" wrapText="1"/>
    </xf>
    <xf numFmtId="167" fontId="4" fillId="2" borderId="0" xfId="0" applyNumberFormat="1" applyFon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vertical="center" wrapText="1"/>
    </xf>
    <xf numFmtId="8" fontId="5" fillId="2" borderId="3" xfId="0" applyNumberFormat="1" applyFont="1" applyFill="1" applyBorder="1" applyAlignment="1">
      <alignment horizontal="center" vertical="center" wrapText="1"/>
    </xf>
    <xf numFmtId="168" fontId="4" fillId="2" borderId="3" xfId="1" applyNumberFormat="1" applyFont="1" applyFill="1" applyBorder="1" applyAlignment="1">
      <alignment horizontal="right" vertical="center" wrapText="1"/>
    </xf>
    <xf numFmtId="49" fontId="5" fillId="2" borderId="3" xfId="0" applyNumberFormat="1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164" fontId="5" fillId="2" borderId="3" xfId="0" applyNumberFormat="1" applyFont="1" applyFill="1" applyBorder="1" applyAlignment="1">
      <alignment vertical="center" wrapText="1"/>
    </xf>
    <xf numFmtId="188" fontId="2" fillId="3" borderId="2" xfId="0" applyNumberFormat="1" applyFont="1" applyFill="1" applyBorder="1" applyAlignment="1">
      <alignment horizontal="center" vertical="center"/>
    </xf>
    <xf numFmtId="189" fontId="2" fillId="3" borderId="2" xfId="0" applyNumberFormat="1" applyFont="1" applyFill="1" applyBorder="1" applyAlignment="1">
      <alignment horizontal="center" vertical="center"/>
    </xf>
    <xf numFmtId="0" fontId="5" fillId="2" borderId="3" xfId="0" quotePrefix="1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/>
    </xf>
    <xf numFmtId="166" fontId="2" fillId="2" borderId="0" xfId="0" applyNumberFormat="1" applyFont="1" applyFill="1" applyBorder="1" applyAlignment="1">
      <alignment horizontal="center" vertical="center"/>
    </xf>
    <xf numFmtId="189" fontId="2" fillId="5" borderId="3" xfId="0" applyNumberFormat="1" applyFont="1" applyFill="1" applyBorder="1" applyAlignment="1">
      <alignment horizontal="center" vertical="center"/>
    </xf>
    <xf numFmtId="164" fontId="2" fillId="2" borderId="6" xfId="0" quotePrefix="1" applyNumberFormat="1" applyFont="1" applyFill="1" applyBorder="1" applyAlignment="1">
      <alignment horizontal="center" vertical="center" wrapText="1"/>
    </xf>
    <xf numFmtId="164" fontId="2" fillId="2" borderId="7" xfId="0" quotePrefix="1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90" fontId="3" fillId="3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9" fontId="3" fillId="2" borderId="0" xfId="2" applyNumberFormat="1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9" fontId="3" fillId="5" borderId="3" xfId="2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left" vertical="center" wrapText="1"/>
    </xf>
    <xf numFmtId="170" fontId="6" fillId="2" borderId="3" xfId="0" applyNumberFormat="1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172" fontId="7" fillId="2" borderId="3" xfId="0" applyNumberFormat="1" applyFont="1" applyFill="1" applyBorder="1" applyAlignment="1">
      <alignment vertical="center" wrapText="1"/>
    </xf>
    <xf numFmtId="165" fontId="6" fillId="2" borderId="3" xfId="0" applyNumberFormat="1" applyFont="1" applyFill="1" applyBorder="1" applyAlignment="1">
      <alignment horizontal="right" vertical="center" wrapText="1"/>
    </xf>
    <xf numFmtId="0" fontId="6" fillId="3" borderId="3" xfId="0" applyFont="1" applyFill="1" applyBorder="1" applyAlignment="1">
      <alignment horizontal="center" vertical="center"/>
    </xf>
    <xf numFmtId="14" fontId="6" fillId="3" borderId="3" xfId="0" applyNumberFormat="1" applyFont="1" applyFill="1" applyBorder="1" applyAlignment="1">
      <alignment horizontal="center" vertical="center"/>
    </xf>
    <xf numFmtId="169" fontId="4" fillId="3" borderId="3" xfId="0" applyNumberFormat="1" applyFont="1" applyFill="1" applyBorder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1" fontId="0" fillId="2" borderId="0" xfId="0" applyNumberFormat="1" applyFill="1" applyAlignment="1">
      <alignment horizontal="center" vertical="center" wrapText="1"/>
    </xf>
    <xf numFmtId="1" fontId="0" fillId="2" borderId="3" xfId="0" applyNumberForma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left" vertical="center" wrapText="1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P-DATA03\Astrance_Concours\DEV\ElodieV3\vRC1\FeedELODIEv3vBET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t"/>
      <sheetName val="MB"/>
      <sheetName val="MZ"/>
      <sheetName val="RCF"/>
      <sheetName val="Listes"/>
    </sheetNames>
    <sheetDataSet>
      <sheetData sheetId="0"/>
      <sheetData sheetId="1"/>
      <sheetData sheetId="2"/>
      <sheetData sheetId="3"/>
      <sheetData sheetId="4">
        <row r="1">
          <cell r="A1" t="str">
            <v xml:space="preserve">Lot 1.1 - Réseaux (sur parcelle) </v>
          </cell>
        </row>
        <row r="2">
          <cell r="A2" t="str">
            <v>Lot 1.2 - Stockage</v>
          </cell>
          <cell r="C2" t="str">
            <v>dm²</v>
          </cell>
        </row>
        <row r="3">
          <cell r="A3" t="str">
            <v>Lot 1.3 - Voirie, revêtement, clôture</v>
          </cell>
          <cell r="C3" t="str">
            <v>m²</v>
          </cell>
        </row>
        <row r="4">
          <cell r="A4" t="str">
            <v>Lot 2.1 - Fondations</v>
          </cell>
          <cell r="C4" t="str">
            <v>kg</v>
          </cell>
        </row>
        <row r="5">
          <cell r="A5" t="str">
            <v>Lot 2.2 - Murs et structures enterrées (escaliers de cave, parking)</v>
          </cell>
          <cell r="C5" t="str">
            <v>m³</v>
          </cell>
        </row>
        <row r="6">
          <cell r="A6" t="str">
            <v>Lot 3.1 - Eléments horizontaux - Planchers, dalles, balcons</v>
          </cell>
          <cell r="C6" t="str">
            <v>m</v>
          </cell>
        </row>
        <row r="7">
          <cell r="A7" t="str">
            <v>Lot 3.2 - Eléments horizontaux - Poutres</v>
          </cell>
          <cell r="C7" t="str">
            <v>MJ</v>
          </cell>
        </row>
        <row r="8">
          <cell r="A8" t="str">
            <v>Lot 3.3 - Eléments verticaux - Façades</v>
          </cell>
          <cell r="C8" t="str">
            <v>kWh</v>
          </cell>
        </row>
        <row r="9">
          <cell r="A9" t="str">
            <v>Lot 3.4 - Eléments verticaux - refends</v>
          </cell>
          <cell r="C9" t="str">
            <v xml:space="preserve">Litre (L) </v>
          </cell>
        </row>
        <row r="10">
          <cell r="A10" t="str">
            <v>Lot 3.5 - Eléments verticaux - Poteaux</v>
          </cell>
          <cell r="C10" t="str">
            <v>g</v>
          </cell>
        </row>
        <row r="11">
          <cell r="A11" t="str">
            <v>Lot 3.6 - Escaliers et rampes</v>
          </cell>
          <cell r="C11" t="str">
            <v>Cm</v>
          </cell>
        </row>
        <row r="12">
          <cell r="A12" t="str">
            <v>Lot 3.7 - Eléments d'isolation</v>
          </cell>
          <cell r="C12" t="str">
            <v>ml</v>
          </cell>
        </row>
        <row r="13">
          <cell r="A13" t="str">
            <v>Lot 3.8 - Maçonnerie diverses</v>
          </cell>
          <cell r="C13" t="str">
            <v>%</v>
          </cell>
        </row>
        <row r="14">
          <cell r="A14" t="str">
            <v>Lot 4.1 - Toitures terrasses</v>
          </cell>
          <cell r="C14" t="str">
            <v>unité</v>
          </cell>
        </row>
        <row r="15">
          <cell r="A15" t="str">
            <v>Lot 4.2 - Toitures en pente</v>
          </cell>
          <cell r="C15" t="str">
            <v>kg eq. CO2</v>
          </cell>
        </row>
        <row r="16">
          <cell r="A16" t="str">
            <v>Lot 4.3 - Eléments techniques de toiture</v>
          </cell>
          <cell r="C16" t="str">
            <v>kg eq. SO2</v>
          </cell>
        </row>
        <row r="17">
          <cell r="A17" t="str">
            <v>Lot 5.1 - Cloisons et portes intérieures</v>
          </cell>
          <cell r="C17" t="str">
            <v xml:space="preserve">kg CFC eq. R11 </v>
          </cell>
        </row>
        <row r="18">
          <cell r="A18" t="str">
            <v>Lot 5.2 - Doublages mur, matériaux de protection, isolants et membranes</v>
          </cell>
          <cell r="C18" t="str">
            <v>kg eq. éthylène (C2H4)</v>
          </cell>
        </row>
        <row r="19">
          <cell r="A19" t="str">
            <v>Lot 5.3 - Plafond suspendus</v>
          </cell>
          <cell r="C19" t="str">
            <v>mg</v>
          </cell>
        </row>
        <row r="20">
          <cell r="A20" t="str">
            <v>Lot 5.4 -Planchers surélevés</v>
          </cell>
          <cell r="C20" t="str">
            <v>mm³</v>
          </cell>
        </row>
        <row r="21">
          <cell r="A21" t="str">
            <v>Lot 5.5 - Menuiseries, Métalleries et Quincailleries</v>
          </cell>
          <cell r="C21" t="str">
            <v>g  eq. SO2</v>
          </cell>
        </row>
        <row r="22">
          <cell r="A22" t="str">
            <v>Lot 6.1 - Revêtement, isolation et doublage extérieur</v>
          </cell>
          <cell r="C22" t="str">
            <v>g  eq. éthylène</v>
          </cell>
        </row>
        <row r="23">
          <cell r="A23" t="str">
            <v>Lot 6.2 - Portes, fenêtres, fermetures, protections solaires</v>
          </cell>
          <cell r="C23" t="str">
            <v>g/m²</v>
          </cell>
        </row>
        <row r="24">
          <cell r="A24" t="str">
            <v>Lot 6.3 - Habillage et ossatures</v>
          </cell>
          <cell r="C24" t="str">
            <v xml:space="preserve">Kg eq .Antimoine (Sb) </v>
          </cell>
        </row>
        <row r="25">
          <cell r="A25" t="str">
            <v>Lot 7.1 - Revêtement des sols</v>
          </cell>
          <cell r="C25" t="str">
            <v>m3/UF</v>
          </cell>
        </row>
        <row r="26">
          <cell r="A26" t="str">
            <v>Lot 7.2 - Revêtement des murs et plafonds</v>
          </cell>
          <cell r="C26" t="str">
            <v>kg/m²</v>
          </cell>
        </row>
        <row r="27">
          <cell r="A27" t="str">
            <v>Lot 7.3 - Eléments de décoration et revêtements des menuiseries</v>
          </cell>
          <cell r="C27" t="str">
            <v>kWhep</v>
          </cell>
        </row>
        <row r="28">
          <cell r="A28" t="str">
            <v>Lot 8.1 - Equipement de production (chaud/froid)</v>
          </cell>
          <cell r="C28" t="str">
            <v>-</v>
          </cell>
        </row>
        <row r="29">
          <cell r="A29" t="str">
            <v>Lot 8.2 - Systèmes de cogénération</v>
          </cell>
          <cell r="C29" t="str">
            <v>m³ d'air</v>
          </cell>
        </row>
        <row r="30">
          <cell r="A30" t="str">
            <v>Lot 8.3 - Systèmes d'émission</v>
          </cell>
          <cell r="C30" t="str">
            <v>kg eq. C2H4</v>
          </cell>
        </row>
        <row r="31">
          <cell r="A31" t="str">
            <v>Lot 8.4 - Traitement de l'air et éléments de désenfumage</v>
          </cell>
          <cell r="C31" t="str">
            <v>Kg eq PO4³-</v>
          </cell>
        </row>
        <row r="32">
          <cell r="A32" t="str">
            <v>Lot 8.5 - Réseaux et conduits</v>
          </cell>
          <cell r="C32" t="str">
            <v>t</v>
          </cell>
        </row>
        <row r="33">
          <cell r="A33" t="str">
            <v>Lot 9.1 - Eléments sanitaires et robinetterie</v>
          </cell>
          <cell r="C33" t="str">
            <v>m³ d'eau</v>
          </cell>
        </row>
        <row r="34">
          <cell r="A34" t="str">
            <v>Lot 9.2 - Canalisations, réseaux et systèmes de traitement</v>
          </cell>
        </row>
        <row r="35">
          <cell r="A35" t="str">
            <v>Lot 10.1 - Réseaux électrique</v>
          </cell>
        </row>
        <row r="36">
          <cell r="A36" t="str">
            <v>Lot 10.2 - Ensemble de dispositifs pour la sécurité</v>
          </cell>
        </row>
        <row r="37">
          <cell r="A37" t="str">
            <v>Lot 10.3 - Eclairage intérieur</v>
          </cell>
        </row>
        <row r="38">
          <cell r="A38" t="str">
            <v>Lot 10.4 - Eclairage extérieur</v>
          </cell>
        </row>
        <row r="39">
          <cell r="A39" t="str">
            <v>Lot 10.5 - Equipements spéciaux</v>
          </cell>
        </row>
        <row r="40">
          <cell r="A40" t="str">
            <v>Lot 10.6 - Installations techniques</v>
          </cell>
        </row>
        <row r="41">
          <cell r="A41" t="str">
            <v>Lot 11.1 - Réseaux électriques et de communication</v>
          </cell>
        </row>
        <row r="42">
          <cell r="A42" t="str">
            <v>Lot 11.2  - Réseaux et systèmes de contrôle et régulation</v>
          </cell>
        </row>
        <row r="43">
          <cell r="A43" t="str">
            <v>Lot 11.3 - Installation technique et équipements spéciaux</v>
          </cell>
        </row>
        <row r="44">
          <cell r="A44" t="str">
            <v>Lot 12 - Appareils élévateurs et autres équipements de transport intérieur</v>
          </cell>
        </row>
        <row r="45">
          <cell r="A45" t="str">
            <v>Lot 13 - Equipement de production locale d'électricité</v>
          </cell>
        </row>
        <row r="46">
          <cell r="A46" t="str">
            <v>Lot 14 - Fluides frigorigènes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Q100"/>
  <sheetViews>
    <sheetView tabSelected="1" zoomScale="85" zoomScaleNormal="85" workbookViewId="0">
      <pane xSplit="2" topLeftCell="C1" activePane="topRight" state="frozen"/>
      <selection pane="topRight" activeCell="F12" sqref="F12"/>
    </sheetView>
  </sheetViews>
  <sheetFormatPr baseColWidth="10" defaultColWidth="11.42578125" defaultRowHeight="15" x14ac:dyDescent="0.25"/>
  <cols>
    <col min="1" max="1" width="2.7109375" style="12" customWidth="1"/>
    <col min="2" max="2" width="8" style="116" customWidth="1"/>
    <col min="3" max="3" width="26.85546875" style="11" customWidth="1"/>
    <col min="4" max="4" width="26" style="11" customWidth="1"/>
    <col min="5" max="5" width="40.42578125" style="11" customWidth="1"/>
    <col min="6" max="6" width="48.42578125" style="13" customWidth="1"/>
    <col min="7" max="7" width="22.42578125" style="15" customWidth="1"/>
    <col min="8" max="8" width="18.42578125" style="12" customWidth="1"/>
    <col min="9" max="9" width="18.28515625" style="27" customWidth="1"/>
    <col min="10" max="10" width="23.5703125" style="28" customWidth="1"/>
    <col min="11" max="11" width="11.42578125" style="12" bestFit="1" customWidth="1"/>
    <col min="12" max="12" width="32.42578125" style="12" customWidth="1"/>
    <col min="13" max="13" width="78.5703125" style="12" customWidth="1"/>
    <col min="14" max="14" width="17.7109375" style="14" hidden="1" customWidth="1"/>
    <col min="15" max="15" width="17.28515625" style="12" hidden="1" customWidth="1"/>
    <col min="16" max="16" width="17.85546875" style="12" bestFit="1" customWidth="1"/>
    <col min="17" max="17" width="20" style="12" customWidth="1"/>
    <col min="18" max="16384" width="11.42578125" style="12"/>
  </cols>
  <sheetData>
    <row r="2" spans="2:17" s="6" customFormat="1" ht="19.5" customHeight="1" x14ac:dyDescent="0.25">
      <c r="B2" s="115"/>
      <c r="C2" s="88" t="s">
        <v>1</v>
      </c>
      <c r="D2" s="112" t="s">
        <v>20</v>
      </c>
      <c r="E2" s="2"/>
      <c r="F2" s="3"/>
      <c r="G2" s="5"/>
      <c r="H2" s="96" t="s">
        <v>12</v>
      </c>
      <c r="I2" s="97"/>
      <c r="J2" s="85">
        <f>SUM($J$8:$J$101)/1000</f>
        <v>20.666666666666668</v>
      </c>
      <c r="K2" s="98">
        <f>J2/D4*1000</f>
        <v>20.666666666666668</v>
      </c>
      <c r="L2" s="98"/>
      <c r="M2" s="74"/>
      <c r="N2" s="72"/>
    </row>
    <row r="3" spans="2:17" s="6" customFormat="1" x14ac:dyDescent="0.25">
      <c r="B3" s="115"/>
      <c r="C3" s="88" t="s">
        <v>2</v>
      </c>
      <c r="D3" s="113">
        <v>44550</v>
      </c>
      <c r="E3" s="2"/>
      <c r="F3" s="3"/>
      <c r="G3" s="5"/>
      <c r="H3" s="7"/>
      <c r="I3" s="7"/>
      <c r="J3" s="8"/>
      <c r="K3" s="78"/>
      <c r="L3" s="78"/>
      <c r="M3" s="73"/>
      <c r="N3" s="4"/>
    </row>
    <row r="4" spans="2:17" s="6" customFormat="1" x14ac:dyDescent="0.25">
      <c r="B4" s="115"/>
      <c r="C4" s="88" t="s">
        <v>3</v>
      </c>
      <c r="D4" s="114">
        <v>1000</v>
      </c>
      <c r="E4" s="2"/>
      <c r="F4" s="3"/>
      <c r="G4" s="5"/>
      <c r="H4" s="99"/>
      <c r="I4" s="99"/>
      <c r="J4" s="89"/>
      <c r="K4" s="100"/>
      <c r="L4" s="100"/>
      <c r="M4" s="9"/>
      <c r="N4" s="4"/>
      <c r="O4" s="71"/>
    </row>
    <row r="5" spans="2:17" x14ac:dyDescent="0.25">
      <c r="I5" s="16"/>
      <c r="J5" s="17"/>
    </row>
    <row r="6" spans="2:17" s="4" customFormat="1" ht="42.75" customHeight="1" x14ac:dyDescent="0.25">
      <c r="B6" s="18" t="s">
        <v>13</v>
      </c>
      <c r="C6" s="19" t="s">
        <v>4</v>
      </c>
      <c r="D6" s="19" t="s">
        <v>5</v>
      </c>
      <c r="E6" s="20" t="s">
        <v>0</v>
      </c>
      <c r="F6" s="21" t="s">
        <v>6</v>
      </c>
      <c r="G6" s="22" t="s">
        <v>14</v>
      </c>
      <c r="H6" s="23" t="s">
        <v>7</v>
      </c>
      <c r="I6" s="23" t="s">
        <v>8</v>
      </c>
      <c r="J6" s="101" t="s">
        <v>9</v>
      </c>
      <c r="K6" s="102"/>
      <c r="L6" s="23" t="s">
        <v>10</v>
      </c>
      <c r="N6" s="75" t="e">
        <f>SUM(O12,O28,O47,O69,O79)</f>
        <v>#REF!</v>
      </c>
    </row>
    <row r="7" spans="2:17" x14ac:dyDescent="0.25">
      <c r="C7" s="24"/>
      <c r="D7" s="24"/>
      <c r="E7" s="24"/>
      <c r="F7" s="25"/>
      <c r="G7" s="26"/>
      <c r="H7" s="14"/>
      <c r="K7" s="28"/>
      <c r="L7" s="28"/>
      <c r="N7" s="12"/>
    </row>
    <row r="8" spans="2:17" ht="45" x14ac:dyDescent="0.25">
      <c r="B8" s="33">
        <v>0</v>
      </c>
      <c r="C8" s="106" t="s">
        <v>19</v>
      </c>
      <c r="D8" s="106" t="s">
        <v>16</v>
      </c>
      <c r="E8" s="107" t="s">
        <v>17</v>
      </c>
      <c r="F8" s="108" t="s">
        <v>18</v>
      </c>
      <c r="G8" s="111">
        <v>124</v>
      </c>
      <c r="H8" s="109">
        <v>30</v>
      </c>
      <c r="I8" s="110">
        <v>100</v>
      </c>
      <c r="J8" s="35">
        <f>IF(G8&gt;0,IF(H8&gt;50,G8*I8,G8*I8*50/H8),0)</f>
        <v>20666.666666666668</v>
      </c>
      <c r="K8" s="36">
        <f>J8/$J$2/1000</f>
        <v>1</v>
      </c>
      <c r="L8" s="118" t="s">
        <v>15</v>
      </c>
      <c r="N8" s="12"/>
      <c r="P8" s="37"/>
    </row>
    <row r="9" spans="2:17" x14ac:dyDescent="0.25">
      <c r="B9" s="33"/>
      <c r="C9" s="30"/>
      <c r="D9" s="30"/>
      <c r="E9" s="39"/>
      <c r="F9" s="31"/>
      <c r="G9" s="32"/>
      <c r="H9" s="33"/>
      <c r="I9" s="34"/>
      <c r="J9" s="35">
        <f>IF(G9&gt;0,IF(H9&gt;50,G9*I9,G9*I9*50/H9),0)</f>
        <v>0</v>
      </c>
      <c r="K9" s="36">
        <f t="shared" ref="K9:K72" si="0">J9/$J$2/1000</f>
        <v>0</v>
      </c>
      <c r="L9" s="35"/>
      <c r="N9" s="12"/>
      <c r="P9" s="37"/>
    </row>
    <row r="10" spans="2:17" x14ac:dyDescent="0.25">
      <c r="B10" s="33"/>
      <c r="C10" s="30"/>
      <c r="D10" s="30"/>
      <c r="E10" s="39"/>
      <c r="F10" s="30"/>
      <c r="G10" s="32"/>
      <c r="H10" s="33"/>
      <c r="I10" s="34"/>
      <c r="J10" s="35">
        <f t="shared" ref="J10:J73" si="1">IF(G10&gt;0,IF(H10&gt;50,G10*I10,G10*I10*50/H10),0)</f>
        <v>0</v>
      </c>
      <c r="K10" s="36">
        <f t="shared" si="0"/>
        <v>0</v>
      </c>
      <c r="L10" s="35"/>
      <c r="N10" s="12"/>
      <c r="P10" s="37"/>
    </row>
    <row r="11" spans="2:17" x14ac:dyDescent="0.25">
      <c r="B11" s="33"/>
      <c r="C11" s="30"/>
      <c r="D11" s="30"/>
      <c r="E11" s="39"/>
      <c r="F11" s="31"/>
      <c r="G11" s="56"/>
      <c r="H11" s="33"/>
      <c r="I11" s="34"/>
      <c r="J11" s="35">
        <f t="shared" si="1"/>
        <v>0</v>
      </c>
      <c r="K11" s="36">
        <f t="shared" si="0"/>
        <v>0</v>
      </c>
      <c r="L11" s="44"/>
      <c r="N11" s="12"/>
      <c r="P11" s="37"/>
    </row>
    <row r="12" spans="2:17" x14ac:dyDescent="0.25">
      <c r="B12" s="33"/>
      <c r="C12" s="39"/>
      <c r="D12" s="39"/>
      <c r="E12" s="39"/>
      <c r="F12" s="31"/>
      <c r="G12" s="56"/>
      <c r="H12" s="33"/>
      <c r="I12" s="34"/>
      <c r="J12" s="35">
        <f t="shared" si="1"/>
        <v>0</v>
      </c>
      <c r="K12" s="36">
        <f t="shared" si="0"/>
        <v>0</v>
      </c>
      <c r="L12" s="35"/>
      <c r="N12" s="28" t="e">
        <f>SUM(#REF!)</f>
        <v>#REF!</v>
      </c>
      <c r="O12" s="28" t="e">
        <f>N12-N13</f>
        <v>#REF!</v>
      </c>
      <c r="P12" s="37"/>
    </row>
    <row r="13" spans="2:17" x14ac:dyDescent="0.25">
      <c r="B13" s="33"/>
      <c r="C13" s="39"/>
      <c r="D13" s="39"/>
      <c r="E13" s="39"/>
      <c r="F13" s="79"/>
      <c r="G13" s="41"/>
      <c r="H13" s="33"/>
      <c r="I13" s="65"/>
      <c r="J13" s="35">
        <f t="shared" si="1"/>
        <v>0</v>
      </c>
      <c r="K13" s="36">
        <f t="shared" si="0"/>
        <v>0</v>
      </c>
      <c r="L13" s="35"/>
      <c r="N13" s="28">
        <f>SUM(J11:J14)</f>
        <v>0</v>
      </c>
      <c r="O13" s="12" t="e">
        <f>O12/1000/#REF!*100</f>
        <v>#REF!</v>
      </c>
      <c r="P13" s="38"/>
      <c r="Q13" s="28"/>
    </row>
    <row r="14" spans="2:17" x14ac:dyDescent="0.25">
      <c r="B14" s="33"/>
      <c r="C14" s="30"/>
      <c r="D14" s="30"/>
      <c r="E14" s="39"/>
      <c r="F14" s="30"/>
      <c r="G14" s="32"/>
      <c r="H14" s="33"/>
      <c r="I14" s="34"/>
      <c r="J14" s="35">
        <f t="shared" si="1"/>
        <v>0</v>
      </c>
      <c r="K14" s="36">
        <f t="shared" si="0"/>
        <v>0</v>
      </c>
      <c r="L14" s="35"/>
      <c r="N14" s="12"/>
      <c r="P14" s="37"/>
    </row>
    <row r="15" spans="2:17" x14ac:dyDescent="0.25">
      <c r="B15" s="33"/>
      <c r="C15" s="30"/>
      <c r="D15" s="30"/>
      <c r="E15" s="39"/>
      <c r="F15" s="30"/>
      <c r="G15" s="32"/>
      <c r="H15" s="33"/>
      <c r="I15" s="34"/>
      <c r="J15" s="35">
        <f t="shared" si="1"/>
        <v>0</v>
      </c>
      <c r="K15" s="36">
        <f t="shared" si="0"/>
        <v>0</v>
      </c>
      <c r="L15" s="40"/>
      <c r="N15" s="12"/>
      <c r="P15" s="37"/>
    </row>
    <row r="16" spans="2:17" x14ac:dyDescent="0.25">
      <c r="B16" s="33"/>
      <c r="C16" s="39"/>
      <c r="D16" s="30"/>
      <c r="E16" s="39"/>
      <c r="F16" s="30"/>
      <c r="G16" s="32"/>
      <c r="H16" s="33"/>
      <c r="I16" s="34"/>
      <c r="J16" s="35">
        <f t="shared" si="1"/>
        <v>0</v>
      </c>
      <c r="K16" s="36">
        <f t="shared" si="0"/>
        <v>0</v>
      </c>
      <c r="L16" s="40"/>
      <c r="N16" s="12"/>
      <c r="P16" s="27"/>
    </row>
    <row r="17" spans="2:17" x14ac:dyDescent="0.25">
      <c r="B17" s="33"/>
      <c r="C17" s="30"/>
      <c r="D17" s="30"/>
      <c r="E17" s="39"/>
      <c r="F17" s="30"/>
      <c r="G17" s="42"/>
      <c r="H17" s="33"/>
      <c r="I17" s="65"/>
      <c r="J17" s="35">
        <f t="shared" si="1"/>
        <v>0</v>
      </c>
      <c r="K17" s="36">
        <f t="shared" si="0"/>
        <v>0</v>
      </c>
      <c r="L17" s="80"/>
      <c r="N17" s="12"/>
      <c r="P17" s="38"/>
    </row>
    <row r="18" spans="2:17" x14ac:dyDescent="0.25">
      <c r="B18" s="33"/>
      <c r="C18" s="30"/>
      <c r="D18" s="30"/>
      <c r="E18" s="39"/>
      <c r="F18" s="30"/>
      <c r="G18" s="43"/>
      <c r="H18" s="33"/>
      <c r="I18" s="46"/>
      <c r="J18" s="35">
        <f t="shared" si="1"/>
        <v>0</v>
      </c>
      <c r="K18" s="36">
        <f t="shared" si="0"/>
        <v>0</v>
      </c>
      <c r="L18" s="35"/>
      <c r="N18" s="12"/>
      <c r="P18" s="27"/>
    </row>
    <row r="19" spans="2:17" x14ac:dyDescent="0.25">
      <c r="B19" s="33"/>
      <c r="C19" s="30"/>
      <c r="D19" s="79"/>
      <c r="E19" s="79"/>
      <c r="F19" s="79"/>
      <c r="G19" s="43"/>
      <c r="H19" s="33"/>
      <c r="I19" s="46"/>
      <c r="J19" s="35">
        <f t="shared" si="1"/>
        <v>0</v>
      </c>
      <c r="K19" s="36">
        <f t="shared" si="0"/>
        <v>0</v>
      </c>
      <c r="L19" s="44"/>
      <c r="N19" s="12"/>
      <c r="P19" s="27"/>
    </row>
    <row r="20" spans="2:17" x14ac:dyDescent="0.25">
      <c r="B20" s="33"/>
      <c r="C20" s="30"/>
      <c r="D20" s="79"/>
      <c r="E20" s="79"/>
      <c r="F20" s="79"/>
      <c r="G20" s="43"/>
      <c r="H20" s="33"/>
      <c r="I20" s="46"/>
      <c r="J20" s="35">
        <f t="shared" si="1"/>
        <v>0</v>
      </c>
      <c r="K20" s="36">
        <f t="shared" si="0"/>
        <v>0</v>
      </c>
      <c r="L20" s="44"/>
      <c r="N20" s="12"/>
      <c r="P20" s="27"/>
    </row>
    <row r="21" spans="2:17" x14ac:dyDescent="0.25">
      <c r="B21" s="33"/>
      <c r="C21" s="30"/>
      <c r="D21" s="30"/>
      <c r="E21" s="39"/>
      <c r="F21" s="79"/>
      <c r="G21" s="43"/>
      <c r="H21" s="33"/>
      <c r="I21" s="46"/>
      <c r="J21" s="35">
        <f t="shared" si="1"/>
        <v>0</v>
      </c>
      <c r="K21" s="36">
        <f t="shared" si="0"/>
        <v>0</v>
      </c>
      <c r="L21" s="45"/>
      <c r="N21" s="12"/>
      <c r="P21" s="27"/>
      <c r="Q21" s="27"/>
    </row>
    <row r="22" spans="2:17" x14ac:dyDescent="0.25">
      <c r="B22" s="33"/>
      <c r="C22" s="30"/>
      <c r="D22" s="79"/>
      <c r="E22" s="79"/>
      <c r="F22" s="79"/>
      <c r="G22" s="43"/>
      <c r="H22" s="33"/>
      <c r="I22" s="46"/>
      <c r="J22" s="35">
        <f t="shared" si="1"/>
        <v>0</v>
      </c>
      <c r="K22" s="36">
        <f t="shared" si="0"/>
        <v>0</v>
      </c>
      <c r="L22" s="44"/>
      <c r="N22" s="12"/>
      <c r="P22" s="27"/>
      <c r="Q22" s="27"/>
    </row>
    <row r="23" spans="2:17" x14ac:dyDescent="0.25">
      <c r="B23" s="33"/>
      <c r="C23" s="30"/>
      <c r="D23" s="79"/>
      <c r="E23" s="79"/>
      <c r="F23" s="79"/>
      <c r="G23" s="43"/>
      <c r="H23" s="33"/>
      <c r="I23" s="46"/>
      <c r="J23" s="35">
        <f t="shared" si="1"/>
        <v>0</v>
      </c>
      <c r="K23" s="36">
        <f t="shared" si="0"/>
        <v>0</v>
      </c>
      <c r="L23" s="35"/>
      <c r="N23" s="12"/>
      <c r="P23" s="27"/>
    </row>
    <row r="24" spans="2:17" x14ac:dyDescent="0.25">
      <c r="B24" s="33"/>
      <c r="C24" s="30"/>
      <c r="D24" s="79"/>
      <c r="E24" s="79"/>
      <c r="F24" s="30"/>
      <c r="G24" s="43"/>
      <c r="H24" s="33"/>
      <c r="I24" s="46"/>
      <c r="J24" s="35">
        <f t="shared" si="1"/>
        <v>0</v>
      </c>
      <c r="K24" s="36">
        <f t="shared" si="0"/>
        <v>0</v>
      </c>
      <c r="L24" s="44"/>
      <c r="N24" s="12"/>
      <c r="P24" s="27"/>
    </row>
    <row r="25" spans="2:17" x14ac:dyDescent="0.25">
      <c r="B25" s="33"/>
      <c r="C25" s="30"/>
      <c r="D25" s="79"/>
      <c r="E25" s="79"/>
      <c r="F25" s="30"/>
      <c r="G25" s="43"/>
      <c r="H25" s="33"/>
      <c r="I25" s="46"/>
      <c r="J25" s="35">
        <f t="shared" si="1"/>
        <v>0</v>
      </c>
      <c r="K25" s="36">
        <f t="shared" si="0"/>
        <v>0</v>
      </c>
      <c r="L25" s="44"/>
      <c r="N25" s="12"/>
    </row>
    <row r="26" spans="2:17" x14ac:dyDescent="0.25">
      <c r="B26" s="33"/>
      <c r="C26" s="30"/>
      <c r="D26" s="30"/>
      <c r="E26" s="39"/>
      <c r="F26" s="47"/>
      <c r="G26" s="43"/>
      <c r="H26" s="33"/>
      <c r="I26" s="46"/>
      <c r="J26" s="35">
        <f t="shared" si="1"/>
        <v>0</v>
      </c>
      <c r="K26" s="36">
        <f t="shared" si="0"/>
        <v>0</v>
      </c>
      <c r="L26" s="35"/>
      <c r="N26" s="12"/>
      <c r="P26" s="28"/>
    </row>
    <row r="27" spans="2:17" x14ac:dyDescent="0.25">
      <c r="B27" s="33"/>
      <c r="C27" s="30"/>
      <c r="D27" s="30"/>
      <c r="E27" s="39"/>
      <c r="F27" s="30"/>
      <c r="G27" s="43"/>
      <c r="H27" s="33"/>
      <c r="I27" s="46"/>
      <c r="J27" s="35">
        <f t="shared" si="1"/>
        <v>0</v>
      </c>
      <c r="K27" s="36">
        <f t="shared" si="0"/>
        <v>0</v>
      </c>
      <c r="L27" s="35"/>
      <c r="N27" s="12"/>
      <c r="P27" s="27"/>
    </row>
    <row r="28" spans="2:17" x14ac:dyDescent="0.25">
      <c r="B28" s="33"/>
      <c r="C28" s="30"/>
      <c r="D28" s="30"/>
      <c r="E28" s="39"/>
      <c r="F28" s="30"/>
      <c r="G28" s="43"/>
      <c r="H28" s="33"/>
      <c r="I28" s="46"/>
      <c r="J28" s="35">
        <f t="shared" si="1"/>
        <v>0</v>
      </c>
      <c r="K28" s="36">
        <f t="shared" si="0"/>
        <v>0</v>
      </c>
      <c r="L28" s="103"/>
      <c r="N28" s="12" t="e">
        <f>SUM(#REF!)</f>
        <v>#REF!</v>
      </c>
      <c r="O28" s="28" t="e">
        <f>N28-N29</f>
        <v>#REF!</v>
      </c>
      <c r="P28" s="27"/>
    </row>
    <row r="29" spans="2:17" x14ac:dyDescent="0.25">
      <c r="B29" s="33"/>
      <c r="C29" s="30"/>
      <c r="D29" s="30"/>
      <c r="E29" s="39"/>
      <c r="F29" s="30"/>
      <c r="G29" s="43"/>
      <c r="H29" s="33"/>
      <c r="I29" s="46"/>
      <c r="J29" s="35">
        <f t="shared" si="1"/>
        <v>0</v>
      </c>
      <c r="K29" s="36">
        <f t="shared" si="0"/>
        <v>0</v>
      </c>
      <c r="L29" s="103"/>
      <c r="N29" s="28">
        <f>SUM(J28:J29)</f>
        <v>0</v>
      </c>
      <c r="O29" s="77" t="e">
        <f>O28/1000/#REF!*100</f>
        <v>#REF!</v>
      </c>
      <c r="P29" s="27"/>
      <c r="Q29" s="28"/>
    </row>
    <row r="30" spans="2:17" x14ac:dyDescent="0.25">
      <c r="B30" s="33"/>
      <c r="C30" s="30"/>
      <c r="D30" s="30"/>
      <c r="E30" s="30"/>
      <c r="F30" s="30"/>
      <c r="G30" s="43"/>
      <c r="H30" s="33"/>
      <c r="I30" s="46"/>
      <c r="J30" s="35">
        <f t="shared" si="1"/>
        <v>0</v>
      </c>
      <c r="K30" s="36">
        <f t="shared" si="0"/>
        <v>0</v>
      </c>
      <c r="L30" s="44"/>
      <c r="N30" s="12"/>
      <c r="P30" s="27"/>
      <c r="Q30" s="28"/>
    </row>
    <row r="31" spans="2:17" x14ac:dyDescent="0.25">
      <c r="B31" s="33"/>
      <c r="C31" s="30"/>
      <c r="D31" s="30"/>
      <c r="E31" s="39"/>
      <c r="F31" s="35"/>
      <c r="G31" s="43"/>
      <c r="H31" s="33"/>
      <c r="I31" s="46"/>
      <c r="J31" s="35">
        <f t="shared" si="1"/>
        <v>0</v>
      </c>
      <c r="K31" s="36">
        <f t="shared" si="0"/>
        <v>0</v>
      </c>
      <c r="L31" s="83"/>
      <c r="N31" s="12"/>
      <c r="P31" s="27"/>
    </row>
    <row r="32" spans="2:17" x14ac:dyDescent="0.25">
      <c r="B32" s="33"/>
      <c r="C32" s="30"/>
      <c r="D32" s="30"/>
      <c r="E32" s="39"/>
      <c r="F32" s="79"/>
      <c r="G32" s="43"/>
      <c r="H32" s="33"/>
      <c r="I32" s="46"/>
      <c r="J32" s="35">
        <f t="shared" si="1"/>
        <v>0</v>
      </c>
      <c r="K32" s="36">
        <f t="shared" si="0"/>
        <v>0</v>
      </c>
      <c r="L32" s="35"/>
      <c r="N32" s="12"/>
      <c r="P32" s="27"/>
    </row>
    <row r="33" spans="2:16" x14ac:dyDescent="0.25">
      <c r="B33" s="33"/>
      <c r="C33" s="30"/>
      <c r="D33" s="30"/>
      <c r="E33" s="30"/>
      <c r="F33" s="47"/>
      <c r="G33" s="43"/>
      <c r="H33" s="33"/>
      <c r="I33" s="46"/>
      <c r="J33" s="35">
        <f t="shared" si="1"/>
        <v>0</v>
      </c>
      <c r="K33" s="36">
        <f t="shared" si="0"/>
        <v>0</v>
      </c>
      <c r="L33" s="35"/>
      <c r="N33" s="12"/>
      <c r="P33" s="27"/>
    </row>
    <row r="34" spans="2:16" x14ac:dyDescent="0.25">
      <c r="B34" s="33"/>
      <c r="C34" s="30"/>
      <c r="D34" s="30"/>
      <c r="E34" s="30"/>
      <c r="F34" s="47"/>
      <c r="G34" s="43"/>
      <c r="H34" s="33"/>
      <c r="I34" s="46"/>
      <c r="J34" s="35">
        <f t="shared" si="1"/>
        <v>0</v>
      </c>
      <c r="K34" s="36">
        <f t="shared" si="0"/>
        <v>0</v>
      </c>
      <c r="L34" s="35"/>
      <c r="N34" s="12"/>
      <c r="P34" s="27"/>
    </row>
    <row r="35" spans="2:16" x14ac:dyDescent="0.25">
      <c r="B35" s="33"/>
      <c r="C35" s="30"/>
      <c r="D35" s="30"/>
      <c r="E35" s="30"/>
      <c r="F35" s="47"/>
      <c r="G35" s="43"/>
      <c r="H35" s="33"/>
      <c r="I35" s="46"/>
      <c r="J35" s="35">
        <f t="shared" si="1"/>
        <v>0</v>
      </c>
      <c r="K35" s="36">
        <f t="shared" si="0"/>
        <v>0</v>
      </c>
      <c r="L35" s="35"/>
      <c r="N35" s="12"/>
      <c r="P35" s="27"/>
    </row>
    <row r="36" spans="2:16" x14ac:dyDescent="0.25">
      <c r="B36" s="33"/>
      <c r="C36" s="30"/>
      <c r="D36" s="30"/>
      <c r="E36" s="30"/>
      <c r="F36" s="47"/>
      <c r="G36" s="43"/>
      <c r="H36" s="33"/>
      <c r="I36" s="46"/>
      <c r="J36" s="35">
        <f t="shared" si="1"/>
        <v>0</v>
      </c>
      <c r="K36" s="36">
        <f t="shared" si="0"/>
        <v>0</v>
      </c>
      <c r="L36" s="35"/>
      <c r="N36" s="12"/>
      <c r="P36" s="27"/>
    </row>
    <row r="37" spans="2:16" x14ac:dyDescent="0.25">
      <c r="B37" s="33"/>
      <c r="C37" s="30"/>
      <c r="D37" s="30"/>
      <c r="E37" s="39"/>
      <c r="F37" s="79"/>
      <c r="G37" s="43"/>
      <c r="H37" s="33"/>
      <c r="I37" s="46"/>
      <c r="J37" s="35">
        <f t="shared" si="1"/>
        <v>0</v>
      </c>
      <c r="K37" s="36">
        <f t="shared" si="0"/>
        <v>0</v>
      </c>
      <c r="L37" s="35"/>
      <c r="N37" s="12"/>
      <c r="P37" s="27"/>
    </row>
    <row r="38" spans="2:16" x14ac:dyDescent="0.25">
      <c r="B38" s="33"/>
      <c r="C38" s="30"/>
      <c r="D38" s="30"/>
      <c r="E38" s="39"/>
      <c r="F38" s="79"/>
      <c r="G38" s="43"/>
      <c r="H38" s="33"/>
      <c r="I38" s="46"/>
      <c r="J38" s="35">
        <f t="shared" si="1"/>
        <v>0</v>
      </c>
      <c r="K38" s="36">
        <f t="shared" si="0"/>
        <v>0</v>
      </c>
      <c r="L38" s="35"/>
      <c r="N38" s="12"/>
      <c r="P38" s="27"/>
    </row>
    <row r="39" spans="2:16" x14ac:dyDescent="0.25">
      <c r="B39" s="33"/>
      <c r="C39" s="30"/>
      <c r="D39" s="30"/>
      <c r="E39" s="39"/>
      <c r="F39" s="47"/>
      <c r="G39" s="43"/>
      <c r="H39" s="33"/>
      <c r="I39" s="46"/>
      <c r="J39" s="35">
        <f t="shared" si="1"/>
        <v>0</v>
      </c>
      <c r="K39" s="36">
        <f t="shared" si="0"/>
        <v>0</v>
      </c>
      <c r="L39" s="35"/>
      <c r="N39" s="12"/>
      <c r="P39" s="27"/>
    </row>
    <row r="40" spans="2:16" x14ac:dyDescent="0.25">
      <c r="B40" s="33"/>
      <c r="C40" s="30"/>
      <c r="D40" s="30"/>
      <c r="E40" s="39"/>
      <c r="F40" s="79"/>
      <c r="G40" s="43"/>
      <c r="H40" s="33"/>
      <c r="I40" s="46"/>
      <c r="J40" s="35">
        <f t="shared" si="1"/>
        <v>0</v>
      </c>
      <c r="K40" s="36">
        <f t="shared" si="0"/>
        <v>0</v>
      </c>
      <c r="L40" s="35"/>
      <c r="N40" s="12"/>
      <c r="P40" s="27"/>
    </row>
    <row r="41" spans="2:16" x14ac:dyDescent="0.25">
      <c r="B41" s="33"/>
      <c r="C41" s="30"/>
      <c r="D41" s="30"/>
      <c r="E41" s="39"/>
      <c r="F41" s="79"/>
      <c r="G41" s="43"/>
      <c r="H41" s="33"/>
      <c r="I41" s="46"/>
      <c r="J41" s="35">
        <f t="shared" si="1"/>
        <v>0</v>
      </c>
      <c r="K41" s="36">
        <f t="shared" si="0"/>
        <v>0</v>
      </c>
      <c r="L41" s="35"/>
      <c r="N41" s="12"/>
      <c r="P41" s="27"/>
    </row>
    <row r="42" spans="2:16" x14ac:dyDescent="0.25">
      <c r="B42" s="33"/>
      <c r="C42" s="30"/>
      <c r="D42" s="30"/>
      <c r="E42" s="39"/>
      <c r="F42" s="79"/>
      <c r="G42" s="43"/>
      <c r="H42" s="33"/>
      <c r="I42" s="46"/>
      <c r="J42" s="35">
        <f t="shared" si="1"/>
        <v>0</v>
      </c>
      <c r="K42" s="36">
        <f t="shared" si="0"/>
        <v>0</v>
      </c>
      <c r="L42" s="35"/>
      <c r="N42" s="12"/>
      <c r="P42" s="27"/>
    </row>
    <row r="43" spans="2:16" x14ac:dyDescent="0.25">
      <c r="B43" s="117"/>
      <c r="C43" s="39"/>
      <c r="D43" s="39"/>
      <c r="E43" s="39"/>
      <c r="F43" s="31"/>
      <c r="G43" s="43"/>
      <c r="H43" s="33"/>
      <c r="I43" s="46"/>
      <c r="J43" s="35">
        <f t="shared" si="1"/>
        <v>0</v>
      </c>
      <c r="K43" s="36">
        <f t="shared" si="0"/>
        <v>0</v>
      </c>
      <c r="L43" s="35"/>
      <c r="N43" s="12"/>
      <c r="P43" s="27"/>
    </row>
    <row r="44" spans="2:16" x14ac:dyDescent="0.25">
      <c r="B44" s="33"/>
      <c r="C44" s="30"/>
      <c r="D44" s="30"/>
      <c r="E44" s="39"/>
      <c r="F44" s="79"/>
      <c r="G44" s="43"/>
      <c r="H44" s="33"/>
      <c r="I44" s="46"/>
      <c r="J44" s="35">
        <f t="shared" si="1"/>
        <v>0</v>
      </c>
      <c r="K44" s="36">
        <f t="shared" si="0"/>
        <v>0</v>
      </c>
      <c r="L44" s="35"/>
      <c r="N44" s="12"/>
      <c r="P44" s="27"/>
    </row>
    <row r="45" spans="2:16" x14ac:dyDescent="0.25">
      <c r="B45" s="33"/>
      <c r="C45" s="30"/>
      <c r="D45" s="30"/>
      <c r="E45" s="39"/>
      <c r="F45" s="47"/>
      <c r="G45" s="43"/>
      <c r="H45" s="33"/>
      <c r="I45" s="46"/>
      <c r="J45" s="35">
        <f t="shared" si="1"/>
        <v>0</v>
      </c>
      <c r="K45" s="36">
        <f t="shared" si="0"/>
        <v>0</v>
      </c>
      <c r="L45" s="35"/>
      <c r="N45" s="12"/>
      <c r="P45" s="27"/>
    </row>
    <row r="46" spans="2:16" x14ac:dyDescent="0.25">
      <c r="B46" s="33"/>
      <c r="C46" s="30"/>
      <c r="D46" s="30"/>
      <c r="E46" s="39"/>
      <c r="F46" s="47"/>
      <c r="G46" s="43"/>
      <c r="H46" s="33"/>
      <c r="I46" s="46"/>
      <c r="J46" s="35">
        <f t="shared" si="1"/>
        <v>0</v>
      </c>
      <c r="K46" s="36">
        <f t="shared" si="0"/>
        <v>0</v>
      </c>
      <c r="L46" s="35"/>
      <c r="N46" s="12"/>
      <c r="P46" s="27"/>
    </row>
    <row r="47" spans="2:16" x14ac:dyDescent="0.25">
      <c r="B47" s="117"/>
      <c r="C47" s="49"/>
      <c r="D47" s="49"/>
      <c r="E47" s="39"/>
      <c r="F47" s="52"/>
      <c r="G47" s="53"/>
      <c r="H47" s="33"/>
      <c r="I47" s="46"/>
      <c r="J47" s="35">
        <f t="shared" si="1"/>
        <v>0</v>
      </c>
      <c r="K47" s="36">
        <f t="shared" si="0"/>
        <v>0</v>
      </c>
      <c r="L47" s="91"/>
      <c r="N47" s="12" t="e">
        <f>SUM(#REF!)</f>
        <v>#REF!</v>
      </c>
      <c r="O47" s="28" t="e">
        <f>N47-N48</f>
        <v>#REF!</v>
      </c>
      <c r="P47" s="27"/>
    </row>
    <row r="48" spans="2:16" x14ac:dyDescent="0.25">
      <c r="B48" s="117"/>
      <c r="C48" s="49"/>
      <c r="D48" s="49"/>
      <c r="E48" s="39"/>
      <c r="F48" s="52"/>
      <c r="G48" s="81"/>
      <c r="H48" s="33"/>
      <c r="I48" s="46"/>
      <c r="J48" s="35">
        <f t="shared" si="1"/>
        <v>0</v>
      </c>
      <c r="K48" s="36">
        <f t="shared" si="0"/>
        <v>0</v>
      </c>
      <c r="L48" s="92"/>
      <c r="N48" s="28">
        <f>SUM(J47:J48)</f>
        <v>0</v>
      </c>
      <c r="O48" s="76" t="e">
        <f>O47/1000/#REF!*100</f>
        <v>#REF!</v>
      </c>
      <c r="P48" s="27"/>
    </row>
    <row r="49" spans="2:16" x14ac:dyDescent="0.25">
      <c r="B49" s="117"/>
      <c r="C49" s="49"/>
      <c r="D49" s="50"/>
      <c r="E49" s="79"/>
      <c r="F49" s="52"/>
      <c r="G49" s="53"/>
      <c r="H49" s="33"/>
      <c r="I49" s="46"/>
      <c r="J49" s="35">
        <f t="shared" si="1"/>
        <v>0</v>
      </c>
      <c r="K49" s="36">
        <f t="shared" si="0"/>
        <v>0</v>
      </c>
      <c r="L49" s="44"/>
      <c r="N49" s="12"/>
      <c r="P49" s="27"/>
    </row>
    <row r="50" spans="2:16" x14ac:dyDescent="0.25">
      <c r="B50" s="117"/>
      <c r="C50" s="49"/>
      <c r="D50" s="50"/>
      <c r="E50" s="79"/>
      <c r="F50" s="52"/>
      <c r="G50" s="54"/>
      <c r="H50" s="33"/>
      <c r="I50" s="34"/>
      <c r="J50" s="35">
        <f t="shared" si="1"/>
        <v>0</v>
      </c>
      <c r="K50" s="36">
        <f t="shared" si="0"/>
        <v>0</v>
      </c>
      <c r="L50" s="44"/>
      <c r="N50" s="12"/>
      <c r="P50" s="27"/>
    </row>
    <row r="51" spans="2:16" x14ac:dyDescent="0.25">
      <c r="B51" s="117"/>
      <c r="C51" s="49"/>
      <c r="D51" s="30"/>
      <c r="E51" s="39"/>
      <c r="F51" s="47"/>
      <c r="G51" s="43"/>
      <c r="H51" s="33"/>
      <c r="I51" s="46"/>
      <c r="J51" s="35">
        <f t="shared" si="1"/>
        <v>0</v>
      </c>
      <c r="K51" s="36">
        <f t="shared" si="0"/>
        <v>0</v>
      </c>
      <c r="L51" s="55"/>
      <c r="N51" s="12"/>
      <c r="P51" s="27"/>
    </row>
    <row r="52" spans="2:16" x14ac:dyDescent="0.25">
      <c r="B52" s="117"/>
      <c r="C52" s="49"/>
      <c r="D52" s="30"/>
      <c r="E52" s="39"/>
      <c r="F52" s="79"/>
      <c r="G52" s="43"/>
      <c r="H52" s="33"/>
      <c r="I52" s="46"/>
      <c r="J52" s="35">
        <f t="shared" si="1"/>
        <v>0</v>
      </c>
      <c r="K52" s="36">
        <f t="shared" si="0"/>
        <v>0</v>
      </c>
      <c r="L52" s="55"/>
      <c r="N52" s="12"/>
      <c r="P52" s="27"/>
    </row>
    <row r="53" spans="2:16" x14ac:dyDescent="0.25">
      <c r="B53" s="33"/>
      <c r="C53" s="30"/>
      <c r="D53" s="30"/>
      <c r="E53" s="39"/>
      <c r="F53" s="79"/>
      <c r="G53" s="43"/>
      <c r="H53" s="33"/>
      <c r="I53" s="46"/>
      <c r="J53" s="35">
        <f t="shared" si="1"/>
        <v>0</v>
      </c>
      <c r="K53" s="36">
        <f t="shared" si="0"/>
        <v>0</v>
      </c>
      <c r="L53" s="55"/>
      <c r="N53" s="12"/>
      <c r="P53" s="27"/>
    </row>
    <row r="54" spans="2:16" x14ac:dyDescent="0.25">
      <c r="B54" s="33"/>
      <c r="C54" s="30"/>
      <c r="D54" s="30"/>
      <c r="E54" s="39"/>
      <c r="F54" s="79"/>
      <c r="G54" s="43"/>
      <c r="H54" s="33"/>
      <c r="I54" s="46"/>
      <c r="J54" s="35">
        <f t="shared" si="1"/>
        <v>0</v>
      </c>
      <c r="K54" s="36">
        <f t="shared" si="0"/>
        <v>0</v>
      </c>
      <c r="L54" s="55"/>
      <c r="N54" s="12"/>
      <c r="P54" s="27"/>
    </row>
    <row r="55" spans="2:16" x14ac:dyDescent="0.25">
      <c r="B55" s="33"/>
      <c r="C55" s="30"/>
      <c r="D55" s="30"/>
      <c r="E55" s="39"/>
      <c r="F55" s="52"/>
      <c r="G55" s="56"/>
      <c r="H55" s="33"/>
      <c r="I55" s="57"/>
      <c r="J55" s="35">
        <f t="shared" si="1"/>
        <v>0</v>
      </c>
      <c r="K55" s="36">
        <f t="shared" si="0"/>
        <v>0</v>
      </c>
      <c r="L55" s="35"/>
      <c r="N55" s="12"/>
      <c r="P55" s="27"/>
    </row>
    <row r="56" spans="2:16" x14ac:dyDescent="0.25">
      <c r="B56" s="33"/>
      <c r="C56" s="30"/>
      <c r="D56" s="30"/>
      <c r="E56" s="39"/>
      <c r="F56" s="47"/>
      <c r="G56" s="43"/>
      <c r="H56" s="33"/>
      <c r="I56" s="46"/>
      <c r="J56" s="35">
        <f t="shared" si="1"/>
        <v>0</v>
      </c>
      <c r="K56" s="36">
        <f t="shared" si="0"/>
        <v>0</v>
      </c>
      <c r="L56" s="35"/>
      <c r="N56" s="12"/>
      <c r="P56" s="27"/>
    </row>
    <row r="57" spans="2:16" x14ac:dyDescent="0.25">
      <c r="B57" s="33"/>
      <c r="C57" s="30"/>
      <c r="D57" s="30"/>
      <c r="E57" s="79"/>
      <c r="F57" s="12"/>
      <c r="G57" s="43"/>
      <c r="H57" s="33"/>
      <c r="I57" s="46"/>
      <c r="J57" s="35">
        <f t="shared" si="1"/>
        <v>0</v>
      </c>
      <c r="K57" s="36">
        <f t="shared" si="0"/>
        <v>0</v>
      </c>
      <c r="L57" s="87"/>
      <c r="N57" s="12"/>
      <c r="P57" s="27"/>
    </row>
    <row r="58" spans="2:16" x14ac:dyDescent="0.25">
      <c r="B58" s="33"/>
      <c r="C58" s="30"/>
      <c r="D58" s="30"/>
      <c r="E58" s="39"/>
      <c r="F58" s="79"/>
      <c r="G58" s="43"/>
      <c r="H58" s="33"/>
      <c r="I58" s="46"/>
      <c r="J58" s="35">
        <f t="shared" si="1"/>
        <v>0</v>
      </c>
      <c r="K58" s="36">
        <f t="shared" si="0"/>
        <v>0</v>
      </c>
      <c r="L58" s="35"/>
      <c r="N58" s="12"/>
      <c r="P58" s="27"/>
    </row>
    <row r="59" spans="2:16" x14ac:dyDescent="0.25">
      <c r="B59" s="33"/>
      <c r="C59" s="30"/>
      <c r="D59" s="30"/>
      <c r="E59" s="39"/>
      <c r="F59" s="79"/>
      <c r="G59" s="43"/>
      <c r="H59" s="33"/>
      <c r="I59" s="46"/>
      <c r="J59" s="35">
        <f t="shared" si="1"/>
        <v>0</v>
      </c>
      <c r="K59" s="36">
        <f t="shared" si="0"/>
        <v>0</v>
      </c>
      <c r="L59" s="35"/>
      <c r="N59" s="12"/>
      <c r="P59" s="27"/>
    </row>
    <row r="60" spans="2:16" x14ac:dyDescent="0.25">
      <c r="B60" s="33"/>
      <c r="C60" s="30"/>
      <c r="D60" s="30"/>
      <c r="E60" s="39"/>
      <c r="F60" s="79"/>
      <c r="G60" s="43"/>
      <c r="H60" s="33"/>
      <c r="I60" s="46"/>
      <c r="J60" s="35">
        <f t="shared" si="1"/>
        <v>0</v>
      </c>
      <c r="K60" s="36">
        <f t="shared" si="0"/>
        <v>0</v>
      </c>
      <c r="L60" s="35"/>
      <c r="N60" s="12"/>
      <c r="P60" s="27"/>
    </row>
    <row r="61" spans="2:16" x14ac:dyDescent="0.25">
      <c r="B61" s="33"/>
      <c r="C61" s="30"/>
      <c r="D61" s="30"/>
      <c r="E61" s="39"/>
      <c r="F61" s="58"/>
      <c r="G61" s="43"/>
      <c r="H61" s="33"/>
      <c r="I61" s="46"/>
      <c r="J61" s="35">
        <f t="shared" si="1"/>
        <v>0</v>
      </c>
      <c r="K61" s="36">
        <f t="shared" si="0"/>
        <v>0</v>
      </c>
      <c r="L61" s="83"/>
      <c r="N61" s="12"/>
      <c r="P61" s="27"/>
    </row>
    <row r="62" spans="2:16" x14ac:dyDescent="0.25">
      <c r="B62" s="33"/>
      <c r="C62" s="30"/>
      <c r="D62" s="30"/>
      <c r="E62" s="39"/>
      <c r="F62" s="79"/>
      <c r="G62" s="43"/>
      <c r="H62" s="33"/>
      <c r="I62" s="46"/>
      <c r="J62" s="35">
        <f t="shared" si="1"/>
        <v>0</v>
      </c>
      <c r="K62" s="36">
        <f t="shared" si="0"/>
        <v>0</v>
      </c>
      <c r="L62" s="35"/>
      <c r="N62" s="12"/>
      <c r="P62" s="27"/>
    </row>
    <row r="63" spans="2:16" x14ac:dyDescent="0.25">
      <c r="B63" s="33"/>
      <c r="C63" s="30"/>
      <c r="D63" s="30"/>
      <c r="E63" s="39"/>
      <c r="F63" s="79"/>
      <c r="G63" s="43"/>
      <c r="H63" s="33"/>
      <c r="I63" s="46"/>
      <c r="J63" s="35">
        <f t="shared" si="1"/>
        <v>0</v>
      </c>
      <c r="K63" s="36">
        <f t="shared" si="0"/>
        <v>0</v>
      </c>
      <c r="L63" s="35"/>
      <c r="N63" s="12"/>
      <c r="P63" s="27"/>
    </row>
    <row r="64" spans="2:16" x14ac:dyDescent="0.25">
      <c r="B64" s="33"/>
      <c r="C64" s="30"/>
      <c r="D64" s="30"/>
      <c r="E64" s="39"/>
      <c r="F64" s="79"/>
      <c r="G64" s="43"/>
      <c r="H64" s="33"/>
      <c r="I64" s="46"/>
      <c r="J64" s="35">
        <f t="shared" si="1"/>
        <v>0</v>
      </c>
      <c r="K64" s="36">
        <f t="shared" si="0"/>
        <v>0</v>
      </c>
      <c r="L64" s="35"/>
      <c r="N64" s="12"/>
      <c r="P64" s="27"/>
    </row>
    <row r="65" spans="2:17" x14ac:dyDescent="0.25">
      <c r="B65" s="33"/>
      <c r="C65" s="30"/>
      <c r="D65" s="30"/>
      <c r="E65" s="39"/>
      <c r="F65" s="47"/>
      <c r="G65" s="43"/>
      <c r="H65" s="33"/>
      <c r="I65" s="46"/>
      <c r="J65" s="35">
        <f t="shared" si="1"/>
        <v>0</v>
      </c>
      <c r="K65" s="36">
        <f t="shared" si="0"/>
        <v>0</v>
      </c>
      <c r="L65" s="35"/>
      <c r="N65" s="12"/>
      <c r="P65" s="27"/>
    </row>
    <row r="66" spans="2:17" x14ac:dyDescent="0.25">
      <c r="B66" s="33"/>
      <c r="C66" s="30"/>
      <c r="D66" s="30"/>
      <c r="E66" s="39"/>
      <c r="F66" s="79"/>
      <c r="G66" s="43"/>
      <c r="H66" s="33"/>
      <c r="I66" s="46"/>
      <c r="J66" s="35">
        <f t="shared" si="1"/>
        <v>0</v>
      </c>
      <c r="K66" s="36">
        <f t="shared" si="0"/>
        <v>0</v>
      </c>
      <c r="L66" s="35"/>
      <c r="N66" s="12"/>
      <c r="P66" s="27"/>
    </row>
    <row r="67" spans="2:17" x14ac:dyDescent="0.25">
      <c r="B67" s="33"/>
      <c r="C67" s="30"/>
      <c r="D67" s="30"/>
      <c r="E67" s="39"/>
      <c r="F67" s="47"/>
      <c r="G67" s="43"/>
      <c r="H67" s="33"/>
      <c r="I67" s="46"/>
      <c r="J67" s="35">
        <f t="shared" si="1"/>
        <v>0</v>
      </c>
      <c r="K67" s="36">
        <f t="shared" si="0"/>
        <v>0</v>
      </c>
      <c r="L67" s="35"/>
      <c r="N67" s="12"/>
      <c r="P67" s="27"/>
    </row>
    <row r="68" spans="2:17" x14ac:dyDescent="0.25">
      <c r="B68" s="33"/>
      <c r="C68" s="30"/>
      <c r="D68" s="30"/>
      <c r="E68" s="39"/>
      <c r="F68" s="79"/>
      <c r="G68" s="43"/>
      <c r="H68" s="33"/>
      <c r="I68" s="46"/>
      <c r="J68" s="35">
        <f t="shared" si="1"/>
        <v>0</v>
      </c>
      <c r="K68" s="36">
        <f t="shared" si="0"/>
        <v>0</v>
      </c>
      <c r="L68" s="35"/>
      <c r="N68" s="12"/>
      <c r="P68" s="27"/>
    </row>
    <row r="69" spans="2:17" x14ac:dyDescent="0.25">
      <c r="B69" s="33"/>
      <c r="C69" s="30"/>
      <c r="D69" s="30"/>
      <c r="E69" s="39"/>
      <c r="F69" s="47"/>
      <c r="G69" s="43"/>
      <c r="H69" s="33"/>
      <c r="I69" s="46"/>
      <c r="J69" s="35">
        <f t="shared" si="1"/>
        <v>0</v>
      </c>
      <c r="K69" s="36">
        <f t="shared" si="0"/>
        <v>0</v>
      </c>
      <c r="L69" s="93"/>
      <c r="N69" s="12" t="e">
        <f>SUM(#REF!)</f>
        <v>#REF!</v>
      </c>
      <c r="O69" s="28" t="e">
        <f>N69-N70</f>
        <v>#REF!</v>
      </c>
      <c r="P69" s="27"/>
    </row>
    <row r="70" spans="2:17" x14ac:dyDescent="0.25">
      <c r="B70" s="33"/>
      <c r="C70" s="30"/>
      <c r="D70" s="30"/>
      <c r="E70" s="39"/>
      <c r="F70" s="47"/>
      <c r="G70" s="43"/>
      <c r="H70" s="33"/>
      <c r="I70" s="46"/>
      <c r="J70" s="35">
        <f t="shared" si="1"/>
        <v>0</v>
      </c>
      <c r="K70" s="36">
        <f t="shared" si="0"/>
        <v>0</v>
      </c>
      <c r="L70" s="94"/>
      <c r="N70" s="28">
        <f>SUM(J69:J71)</f>
        <v>0</v>
      </c>
      <c r="O70" s="12" t="e">
        <f>O69/1000/#REF!*100</f>
        <v>#REF!</v>
      </c>
      <c r="P70" s="27"/>
      <c r="Q70" s="28"/>
    </row>
    <row r="71" spans="2:17" x14ac:dyDescent="0.25">
      <c r="B71" s="33"/>
      <c r="C71" s="30"/>
      <c r="D71" s="30"/>
      <c r="E71" s="39"/>
      <c r="F71" s="47"/>
      <c r="G71" s="43"/>
      <c r="H71" s="33"/>
      <c r="I71" s="46"/>
      <c r="J71" s="35">
        <f t="shared" si="1"/>
        <v>0</v>
      </c>
      <c r="K71" s="36">
        <f t="shared" si="0"/>
        <v>0</v>
      </c>
      <c r="L71" s="95"/>
      <c r="N71" s="12"/>
      <c r="P71" s="59"/>
    </row>
    <row r="72" spans="2:17" x14ac:dyDescent="0.25">
      <c r="B72" s="33"/>
      <c r="C72" s="30"/>
      <c r="D72" s="39"/>
      <c r="E72" s="39"/>
      <c r="F72" s="30"/>
      <c r="G72" s="43"/>
      <c r="H72" s="33"/>
      <c r="I72" s="46"/>
      <c r="J72" s="35">
        <f t="shared" si="1"/>
        <v>0</v>
      </c>
      <c r="K72" s="36">
        <f t="shared" si="0"/>
        <v>0</v>
      </c>
      <c r="L72" s="35"/>
      <c r="N72" s="12"/>
      <c r="O72" s="28"/>
      <c r="P72" s="27"/>
    </row>
    <row r="73" spans="2:17" x14ac:dyDescent="0.25">
      <c r="B73" s="33"/>
      <c r="C73" s="30"/>
      <c r="D73" s="39"/>
      <c r="E73" s="51"/>
      <c r="F73" s="79"/>
      <c r="G73" s="43"/>
      <c r="H73" s="33"/>
      <c r="I73" s="46"/>
      <c r="J73" s="35">
        <f t="shared" si="1"/>
        <v>0</v>
      </c>
      <c r="K73" s="36">
        <f t="shared" ref="K73:K100" si="2">J73/$J$2/1000</f>
        <v>0</v>
      </c>
      <c r="L73" s="82"/>
      <c r="N73" s="12"/>
      <c r="P73" s="27"/>
    </row>
    <row r="74" spans="2:17" x14ac:dyDescent="0.25">
      <c r="B74" s="33"/>
      <c r="C74" s="30"/>
      <c r="D74" s="39"/>
      <c r="E74" s="51"/>
      <c r="F74" s="79"/>
      <c r="G74" s="43"/>
      <c r="H74" s="33"/>
      <c r="I74" s="46"/>
      <c r="J74" s="35">
        <f t="shared" ref="J74:J100" si="3">IF(G74&gt;0,IF(H74&gt;50,G74*I74,G74*I74*50/H74),0)</f>
        <v>0</v>
      </c>
      <c r="K74" s="36">
        <f t="shared" si="2"/>
        <v>0</v>
      </c>
      <c r="L74" s="84"/>
      <c r="N74" s="12"/>
      <c r="P74" s="27"/>
    </row>
    <row r="75" spans="2:17" x14ac:dyDescent="0.25">
      <c r="B75" s="33"/>
      <c r="C75" s="30"/>
      <c r="D75" s="30"/>
      <c r="E75" s="39"/>
      <c r="F75" s="30"/>
      <c r="G75" s="60"/>
      <c r="H75" s="33"/>
      <c r="I75" s="70"/>
      <c r="J75" s="35">
        <f t="shared" si="3"/>
        <v>0</v>
      </c>
      <c r="K75" s="36">
        <f t="shared" si="2"/>
        <v>0</v>
      </c>
      <c r="L75" s="35"/>
      <c r="N75" s="12"/>
      <c r="P75" s="27"/>
    </row>
    <row r="76" spans="2:17" x14ac:dyDescent="0.25">
      <c r="B76" s="33"/>
      <c r="C76" s="30"/>
      <c r="D76" s="30"/>
      <c r="E76" s="30"/>
      <c r="F76" s="30"/>
      <c r="G76" s="43"/>
      <c r="H76" s="33"/>
      <c r="I76" s="46"/>
      <c r="J76" s="35">
        <f t="shared" si="3"/>
        <v>0</v>
      </c>
      <c r="K76" s="36">
        <f t="shared" si="2"/>
        <v>0</v>
      </c>
      <c r="L76" s="35"/>
      <c r="N76" s="12"/>
      <c r="P76" s="61"/>
    </row>
    <row r="77" spans="2:17" x14ac:dyDescent="0.25">
      <c r="B77" s="33"/>
      <c r="C77" s="30"/>
      <c r="D77" s="30"/>
      <c r="E77" s="39"/>
      <c r="F77" s="30"/>
      <c r="G77" s="43"/>
      <c r="H77" s="33"/>
      <c r="I77" s="46"/>
      <c r="J77" s="35">
        <f t="shared" si="3"/>
        <v>0</v>
      </c>
      <c r="K77" s="36">
        <f t="shared" si="2"/>
        <v>0</v>
      </c>
      <c r="L77" s="35"/>
      <c r="N77" s="12"/>
      <c r="P77" s="27"/>
    </row>
    <row r="78" spans="2:17" x14ac:dyDescent="0.25">
      <c r="B78" s="33"/>
      <c r="C78" s="30"/>
      <c r="D78" s="30"/>
      <c r="E78" s="39"/>
      <c r="F78" s="30"/>
      <c r="G78" s="62"/>
      <c r="H78" s="33"/>
      <c r="I78" s="57"/>
      <c r="J78" s="35">
        <f t="shared" si="3"/>
        <v>0</v>
      </c>
      <c r="K78" s="36">
        <f t="shared" si="2"/>
        <v>0</v>
      </c>
      <c r="L78" s="35"/>
      <c r="N78" s="12"/>
      <c r="P78" s="27"/>
    </row>
    <row r="79" spans="2:17" x14ac:dyDescent="0.25">
      <c r="B79" s="33"/>
      <c r="C79" s="30"/>
      <c r="D79" s="30"/>
      <c r="E79" s="39"/>
      <c r="F79" s="47"/>
      <c r="G79" s="43"/>
      <c r="H79" s="33"/>
      <c r="I79" s="46"/>
      <c r="J79" s="35">
        <f t="shared" si="3"/>
        <v>0</v>
      </c>
      <c r="K79" s="36">
        <f t="shared" si="2"/>
        <v>0</v>
      </c>
      <c r="L79" s="44"/>
      <c r="N79" s="12" t="e">
        <f>SUM(#REF!)</f>
        <v>#REF!</v>
      </c>
      <c r="O79" s="28" t="e">
        <f>N79-N80</f>
        <v>#REF!</v>
      </c>
      <c r="P79" s="27"/>
    </row>
    <row r="80" spans="2:17" x14ac:dyDescent="0.25">
      <c r="B80" s="33"/>
      <c r="C80" s="30"/>
      <c r="D80" s="30"/>
      <c r="E80" s="39"/>
      <c r="F80" s="47"/>
      <c r="G80" s="43"/>
      <c r="H80" s="33"/>
      <c r="I80" s="46"/>
      <c r="J80" s="35">
        <f t="shared" si="3"/>
        <v>0</v>
      </c>
      <c r="K80" s="36">
        <f t="shared" si="2"/>
        <v>0</v>
      </c>
      <c r="L80" s="44"/>
      <c r="N80" s="28">
        <f>SUM(J79:J80)</f>
        <v>0</v>
      </c>
      <c r="O80" s="12" t="e">
        <f>O79/1000/#REF!*100</f>
        <v>#REF!</v>
      </c>
      <c r="P80" s="27"/>
    </row>
    <row r="81" spans="2:16" x14ac:dyDescent="0.25">
      <c r="B81" s="33"/>
      <c r="C81" s="30"/>
      <c r="D81" s="30"/>
      <c r="E81" s="39"/>
      <c r="F81" s="30"/>
      <c r="G81" s="43"/>
      <c r="H81" s="33"/>
      <c r="I81" s="46"/>
      <c r="J81" s="35">
        <f t="shared" si="3"/>
        <v>0</v>
      </c>
      <c r="K81" s="36">
        <f t="shared" si="2"/>
        <v>0</v>
      </c>
      <c r="L81" s="35"/>
      <c r="N81" s="12"/>
      <c r="P81" s="27"/>
    </row>
    <row r="82" spans="2:16" x14ac:dyDescent="0.25">
      <c r="B82" s="33"/>
      <c r="C82" s="30"/>
      <c r="D82" s="30"/>
      <c r="E82" s="39"/>
      <c r="F82" s="30"/>
      <c r="G82" s="43"/>
      <c r="H82" s="33"/>
      <c r="I82" s="46"/>
      <c r="J82" s="35">
        <f t="shared" si="3"/>
        <v>0</v>
      </c>
      <c r="K82" s="36">
        <f t="shared" si="2"/>
        <v>0</v>
      </c>
      <c r="L82" s="35"/>
      <c r="N82" s="12"/>
      <c r="P82" s="37"/>
    </row>
    <row r="83" spans="2:16" x14ac:dyDescent="0.25">
      <c r="B83" s="33"/>
      <c r="C83" s="30"/>
      <c r="D83" s="30"/>
      <c r="E83" s="39"/>
      <c r="F83" s="79"/>
      <c r="G83" s="43"/>
      <c r="H83" s="33"/>
      <c r="I83" s="46"/>
      <c r="J83" s="35">
        <f t="shared" si="3"/>
        <v>0</v>
      </c>
      <c r="K83" s="36">
        <f t="shared" si="2"/>
        <v>0</v>
      </c>
      <c r="L83" s="83"/>
      <c r="N83" s="12"/>
      <c r="P83" s="37"/>
    </row>
    <row r="84" spans="2:16" x14ac:dyDescent="0.25">
      <c r="B84" s="33"/>
      <c r="C84" s="30"/>
      <c r="D84" s="30"/>
      <c r="E84" s="39"/>
      <c r="F84" s="31"/>
      <c r="G84" s="32"/>
      <c r="H84" s="33"/>
      <c r="I84" s="34"/>
      <c r="J84" s="35">
        <f t="shared" si="3"/>
        <v>0</v>
      </c>
      <c r="K84" s="36">
        <f t="shared" si="2"/>
        <v>0</v>
      </c>
      <c r="L84" s="35"/>
      <c r="N84" s="12"/>
      <c r="P84" s="37"/>
    </row>
    <row r="85" spans="2:16" x14ac:dyDescent="0.25">
      <c r="B85" s="33"/>
      <c r="C85" s="30"/>
      <c r="D85" s="30"/>
      <c r="E85" s="39"/>
      <c r="F85" s="31"/>
      <c r="G85" s="53"/>
      <c r="H85" s="33"/>
      <c r="I85" s="46"/>
      <c r="J85" s="35">
        <f t="shared" si="3"/>
        <v>0</v>
      </c>
      <c r="K85" s="36">
        <f t="shared" si="2"/>
        <v>0</v>
      </c>
      <c r="L85" s="44"/>
      <c r="N85" s="12"/>
      <c r="P85" s="37"/>
    </row>
    <row r="86" spans="2:16" x14ac:dyDescent="0.25">
      <c r="B86" s="33"/>
      <c r="C86" s="30"/>
      <c r="D86" s="30"/>
      <c r="E86" s="39"/>
      <c r="F86" s="30"/>
      <c r="G86" s="32"/>
      <c r="H86" s="33"/>
      <c r="I86" s="34"/>
      <c r="J86" s="35">
        <f t="shared" si="3"/>
        <v>0</v>
      </c>
      <c r="K86" s="36">
        <f t="shared" si="2"/>
        <v>0</v>
      </c>
      <c r="L86" s="35"/>
      <c r="N86" s="12"/>
      <c r="P86" s="27"/>
    </row>
    <row r="87" spans="2:16" x14ac:dyDescent="0.25">
      <c r="B87" s="33"/>
      <c r="C87" s="30"/>
      <c r="D87" s="30"/>
      <c r="E87" s="39"/>
      <c r="F87" s="31"/>
      <c r="G87" s="32"/>
      <c r="H87" s="33"/>
      <c r="I87" s="34"/>
      <c r="J87" s="35">
        <f t="shared" si="3"/>
        <v>0</v>
      </c>
      <c r="K87" s="36">
        <f t="shared" si="2"/>
        <v>0</v>
      </c>
      <c r="L87" s="35"/>
      <c r="N87" s="12"/>
      <c r="P87" s="27"/>
    </row>
    <row r="88" spans="2:16" x14ac:dyDescent="0.25">
      <c r="B88" s="33"/>
      <c r="C88" s="30"/>
      <c r="D88" s="30"/>
      <c r="E88" s="39"/>
      <c r="F88" s="30"/>
      <c r="G88" s="43"/>
      <c r="H88" s="33"/>
      <c r="I88" s="46"/>
      <c r="J88" s="35">
        <f t="shared" si="3"/>
        <v>0</v>
      </c>
      <c r="K88" s="36">
        <f t="shared" si="2"/>
        <v>0</v>
      </c>
      <c r="L88" s="35"/>
      <c r="N88" s="12"/>
      <c r="P88" s="61"/>
    </row>
    <row r="89" spans="2:16" x14ac:dyDescent="0.25">
      <c r="B89" s="33"/>
      <c r="C89" s="30"/>
      <c r="D89" s="30"/>
      <c r="E89" s="39"/>
      <c r="F89" s="30"/>
      <c r="G89" s="43"/>
      <c r="H89" s="33"/>
      <c r="I89" s="46"/>
      <c r="J89" s="35">
        <f t="shared" si="3"/>
        <v>0</v>
      </c>
      <c r="K89" s="36">
        <f t="shared" si="2"/>
        <v>0</v>
      </c>
      <c r="L89" s="35"/>
      <c r="N89" s="12"/>
      <c r="P89" s="61"/>
    </row>
    <row r="90" spans="2:16" x14ac:dyDescent="0.25">
      <c r="B90" s="33"/>
      <c r="C90" s="30"/>
      <c r="D90" s="30"/>
      <c r="E90" s="39"/>
      <c r="F90" s="30"/>
      <c r="G90" s="32"/>
      <c r="H90" s="33"/>
      <c r="I90" s="34"/>
      <c r="J90" s="35">
        <f t="shared" si="3"/>
        <v>0</v>
      </c>
      <c r="K90" s="36">
        <f t="shared" si="2"/>
        <v>0</v>
      </c>
      <c r="L90" s="35"/>
      <c r="N90" s="12"/>
      <c r="P90" s="38"/>
    </row>
    <row r="91" spans="2:16" x14ac:dyDescent="0.25">
      <c r="B91" s="33"/>
      <c r="C91" s="30"/>
      <c r="D91" s="30"/>
      <c r="E91" s="39"/>
      <c r="F91" s="51"/>
      <c r="G91" s="62"/>
      <c r="H91" s="33"/>
      <c r="I91" s="57"/>
      <c r="J91" s="35">
        <f t="shared" si="3"/>
        <v>0</v>
      </c>
      <c r="K91" s="36">
        <f t="shared" si="2"/>
        <v>0</v>
      </c>
      <c r="L91" s="51"/>
      <c r="P91" s="27"/>
    </row>
    <row r="92" spans="2:16" x14ac:dyDescent="0.25">
      <c r="B92" s="117"/>
      <c r="C92" s="63"/>
      <c r="D92" s="63"/>
      <c r="E92" s="39"/>
      <c r="F92" s="30"/>
      <c r="G92" s="64"/>
      <c r="H92" s="33"/>
      <c r="I92" s="65"/>
      <c r="J92" s="35">
        <f t="shared" si="3"/>
        <v>0</v>
      </c>
      <c r="K92" s="36">
        <f t="shared" si="2"/>
        <v>0</v>
      </c>
      <c r="L92" s="51"/>
      <c r="P92" s="66"/>
    </row>
    <row r="93" spans="2:16" x14ac:dyDescent="0.25">
      <c r="B93" s="117"/>
      <c r="C93" s="63"/>
      <c r="D93" s="63"/>
      <c r="E93" s="39"/>
      <c r="F93" s="30"/>
      <c r="G93" s="43"/>
      <c r="H93" s="33"/>
      <c r="I93" s="46"/>
      <c r="J93" s="35">
        <f t="shared" si="3"/>
        <v>0</v>
      </c>
      <c r="K93" s="36">
        <f t="shared" si="2"/>
        <v>0</v>
      </c>
      <c r="L93" s="51"/>
      <c r="P93" s="66"/>
    </row>
    <row r="94" spans="2:16" x14ac:dyDescent="0.25">
      <c r="B94" s="117"/>
      <c r="C94" s="63"/>
      <c r="D94" s="63"/>
      <c r="E94" s="39"/>
      <c r="F94" s="67"/>
      <c r="G94" s="60"/>
      <c r="H94" s="33"/>
      <c r="I94" s="68"/>
      <c r="J94" s="35">
        <f t="shared" si="3"/>
        <v>0</v>
      </c>
      <c r="K94" s="36">
        <f t="shared" si="2"/>
        <v>0</v>
      </c>
      <c r="L94" s="51"/>
      <c r="P94" s="66"/>
    </row>
    <row r="95" spans="2:16" x14ac:dyDescent="0.25">
      <c r="B95" s="117"/>
      <c r="C95" s="63"/>
      <c r="D95" s="63"/>
      <c r="E95" s="39"/>
      <c r="F95" s="30"/>
      <c r="G95" s="60"/>
      <c r="H95" s="33"/>
      <c r="I95" s="68"/>
      <c r="J95" s="35">
        <f t="shared" si="3"/>
        <v>0</v>
      </c>
      <c r="K95" s="36">
        <f t="shared" si="2"/>
        <v>0</v>
      </c>
      <c r="L95" s="51"/>
      <c r="P95" s="66"/>
    </row>
    <row r="96" spans="2:16" x14ac:dyDescent="0.25">
      <c r="B96" s="117"/>
      <c r="C96" s="63"/>
      <c r="D96" s="63"/>
      <c r="E96" s="39"/>
      <c r="F96" s="67"/>
      <c r="G96" s="60"/>
      <c r="H96" s="33"/>
      <c r="I96" s="68"/>
      <c r="J96" s="35">
        <f t="shared" si="3"/>
        <v>0</v>
      </c>
      <c r="K96" s="36">
        <f t="shared" si="2"/>
        <v>0</v>
      </c>
      <c r="L96" s="51"/>
      <c r="P96" s="66"/>
    </row>
    <row r="97" spans="2:16" x14ac:dyDescent="0.25">
      <c r="B97" s="117"/>
      <c r="C97" s="63"/>
      <c r="D97" s="63"/>
      <c r="E97" s="39"/>
      <c r="F97" s="30"/>
      <c r="G97" s="60"/>
      <c r="H97" s="33"/>
      <c r="I97" s="68"/>
      <c r="J97" s="35">
        <f t="shared" si="3"/>
        <v>0</v>
      </c>
      <c r="K97" s="36">
        <f t="shared" si="2"/>
        <v>0</v>
      </c>
      <c r="L97" s="51"/>
      <c r="P97" s="66"/>
    </row>
    <row r="98" spans="2:16" x14ac:dyDescent="0.25">
      <c r="B98" s="117"/>
      <c r="C98" s="63"/>
      <c r="D98" s="63"/>
      <c r="E98" s="39"/>
      <c r="F98" s="30"/>
      <c r="G98" s="60"/>
      <c r="H98" s="33"/>
      <c r="I98" s="68"/>
      <c r="J98" s="35">
        <f t="shared" si="3"/>
        <v>0</v>
      </c>
      <c r="K98" s="36">
        <f t="shared" si="2"/>
        <v>0</v>
      </c>
      <c r="L98" s="51"/>
      <c r="N98" s="12"/>
      <c r="P98" s="61"/>
    </row>
    <row r="99" spans="2:16" x14ac:dyDescent="0.25">
      <c r="B99" s="117"/>
      <c r="C99" s="63"/>
      <c r="D99" s="63"/>
      <c r="E99" s="39"/>
      <c r="F99" s="30"/>
      <c r="G99" s="60"/>
      <c r="H99" s="33"/>
      <c r="I99" s="68"/>
      <c r="J99" s="35">
        <f t="shared" si="3"/>
        <v>0</v>
      </c>
      <c r="K99" s="36">
        <f t="shared" si="2"/>
        <v>0</v>
      </c>
      <c r="L99" s="51"/>
      <c r="N99" s="12"/>
      <c r="P99" s="61"/>
    </row>
    <row r="100" spans="2:16" x14ac:dyDescent="0.25">
      <c r="B100" s="117"/>
      <c r="C100" s="63"/>
      <c r="D100" s="63"/>
      <c r="E100" s="39"/>
      <c r="F100" s="30"/>
      <c r="G100" s="69"/>
      <c r="H100" s="33"/>
      <c r="I100" s="57"/>
      <c r="J100" s="35">
        <f t="shared" si="3"/>
        <v>0</v>
      </c>
      <c r="K100" s="36">
        <f t="shared" si="2"/>
        <v>0</v>
      </c>
      <c r="L100" s="51"/>
      <c r="N100" s="12"/>
    </row>
  </sheetData>
  <mergeCells count="8">
    <mergeCell ref="L47:L48"/>
    <mergeCell ref="L69:L71"/>
    <mergeCell ref="H2:I2"/>
    <mergeCell ref="K2:L2"/>
    <mergeCell ref="H4:I4"/>
    <mergeCell ref="K4:L4"/>
    <mergeCell ref="J6:K6"/>
    <mergeCell ref="L28:L29"/>
  </mergeCells>
  <conditionalFormatting sqref="J8:J10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{54AF277A-37A2-4E34-8AE9-CBBF3771F9CC}</x14:id>
        </ext>
      </extLst>
    </cfRule>
  </conditionalFormatting>
  <printOptions horizontalCentered="1"/>
  <pageMargins left="0.15748031496062992" right="0.11811023622047245" top="0.94488188976377963" bottom="0.94488188976377963" header="0.31496062992125984" footer="0.31496062992125984"/>
  <pageSetup paperSize="8" scale="46" fitToHeight="2" orientation="portrait" horizontalDpi="1200" verticalDpi="1200" r:id="rId1"/>
  <headerFooter>
    <oddFooter>&amp;C20190718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4AF277A-37A2-4E34-8AE9-CBBF3771F9C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J8:J100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Q100"/>
  <sheetViews>
    <sheetView zoomScale="85" zoomScaleNormal="85" workbookViewId="0">
      <pane xSplit="2" topLeftCell="C1" activePane="topRight" state="frozen"/>
      <selection pane="topRight" activeCell="D18" sqref="D18"/>
    </sheetView>
  </sheetViews>
  <sheetFormatPr baseColWidth="10" defaultColWidth="11.42578125" defaultRowHeight="15" x14ac:dyDescent="0.25"/>
  <cols>
    <col min="1" max="1" width="2.7109375" style="12" customWidth="1"/>
    <col min="2" max="2" width="8" style="10" customWidth="1"/>
    <col min="3" max="3" width="26.85546875" style="11" customWidth="1"/>
    <col min="4" max="4" width="26" style="11" customWidth="1"/>
    <col min="5" max="5" width="40.42578125" style="11" customWidth="1"/>
    <col min="6" max="6" width="42.85546875" style="13" customWidth="1"/>
    <col min="7" max="7" width="22.42578125" style="15" customWidth="1"/>
    <col min="8" max="8" width="20.7109375" style="12" bestFit="1" customWidth="1"/>
    <col min="9" max="9" width="18.28515625" style="27" customWidth="1"/>
    <col min="10" max="10" width="23.5703125" style="28" customWidth="1"/>
    <col min="11" max="11" width="11.42578125" style="12" bestFit="1" customWidth="1"/>
    <col min="12" max="12" width="32.42578125" style="12" customWidth="1"/>
    <col min="13" max="13" width="78.5703125" style="12" customWidth="1"/>
    <col min="14" max="14" width="17.7109375" style="14" hidden="1" customWidth="1"/>
    <col min="15" max="15" width="17.28515625" style="12" hidden="1" customWidth="1"/>
    <col min="16" max="16" width="17.85546875" style="12" bestFit="1" customWidth="1"/>
    <col min="17" max="17" width="20" style="12" customWidth="1"/>
    <col min="18" max="16384" width="11.42578125" style="12"/>
  </cols>
  <sheetData>
    <row r="2" spans="2:17" s="6" customFormat="1" x14ac:dyDescent="0.25">
      <c r="B2" s="1"/>
      <c r="C2" s="88" t="s">
        <v>1</v>
      </c>
      <c r="D2" s="112" t="s">
        <v>20</v>
      </c>
      <c r="E2" s="2"/>
      <c r="F2" s="3"/>
      <c r="G2" s="5"/>
      <c r="H2" s="96" t="s">
        <v>12</v>
      </c>
      <c r="I2" s="97"/>
      <c r="J2" s="86">
        <f>SUM($J$8:$J$101)/1000</f>
        <v>0</v>
      </c>
      <c r="K2" s="98">
        <f>J2/D4*1000</f>
        <v>0</v>
      </c>
      <c r="L2" s="98"/>
      <c r="M2" s="74"/>
      <c r="N2" s="72"/>
    </row>
    <row r="3" spans="2:17" s="6" customFormat="1" x14ac:dyDescent="0.25">
      <c r="B3" s="1"/>
      <c r="C3" s="88" t="s">
        <v>2</v>
      </c>
      <c r="D3" s="113">
        <v>44550</v>
      </c>
      <c r="E3" s="2"/>
      <c r="F3" s="3"/>
      <c r="G3" s="5"/>
      <c r="H3" s="7"/>
      <c r="I3" s="7"/>
      <c r="J3" s="8"/>
      <c r="K3" s="78"/>
      <c r="L3" s="78"/>
      <c r="M3" s="73"/>
      <c r="N3" s="4"/>
    </row>
    <row r="4" spans="2:17" s="6" customFormat="1" x14ac:dyDescent="0.25">
      <c r="B4" s="1"/>
      <c r="C4" s="88" t="s">
        <v>3</v>
      </c>
      <c r="D4" s="114">
        <v>1000</v>
      </c>
      <c r="E4" s="2"/>
      <c r="F4" s="3"/>
      <c r="G4" s="5"/>
      <c r="H4" s="104" t="s">
        <v>11</v>
      </c>
      <c r="I4" s="104"/>
      <c r="J4" s="90">
        <f>'Reference LCA'!J2-'Final LCA'!J2</f>
        <v>20.666666666666668</v>
      </c>
      <c r="K4" s="105" t="str">
        <f>CONCATENATE("- ",TRUNC(1000*J4/'Reference LCA'!J2)/10," %")</f>
        <v>- 100 %</v>
      </c>
      <c r="L4" s="105"/>
      <c r="M4" s="9"/>
      <c r="N4" s="4"/>
      <c r="O4" s="71"/>
    </row>
    <row r="5" spans="2:17" x14ac:dyDescent="0.25">
      <c r="I5" s="16"/>
      <c r="J5" s="17"/>
    </row>
    <row r="6" spans="2:17" s="4" customFormat="1" ht="42.75" customHeight="1" x14ac:dyDescent="0.25">
      <c r="B6" s="18" t="s">
        <v>13</v>
      </c>
      <c r="C6" s="19" t="s">
        <v>4</v>
      </c>
      <c r="D6" s="19" t="s">
        <v>5</v>
      </c>
      <c r="E6" s="20" t="s">
        <v>0</v>
      </c>
      <c r="F6" s="21" t="s">
        <v>6</v>
      </c>
      <c r="G6" s="22" t="s">
        <v>14</v>
      </c>
      <c r="H6" s="23" t="s">
        <v>7</v>
      </c>
      <c r="I6" s="23" t="s">
        <v>8</v>
      </c>
      <c r="J6" s="101" t="s">
        <v>9</v>
      </c>
      <c r="K6" s="102"/>
      <c r="L6" s="23" t="s">
        <v>10</v>
      </c>
      <c r="N6" s="75" t="e">
        <f>SUM(O12,O28,O47,O69,O79)</f>
        <v>#REF!</v>
      </c>
    </row>
    <row r="7" spans="2:17" x14ac:dyDescent="0.25">
      <c r="C7" s="24"/>
      <c r="D7" s="24"/>
      <c r="E7" s="24"/>
      <c r="F7" s="25"/>
      <c r="G7" s="26"/>
      <c r="H7" s="14"/>
      <c r="K7" s="28"/>
      <c r="L7" s="28"/>
      <c r="N7" s="12"/>
    </row>
    <row r="8" spans="2:17" x14ac:dyDescent="0.25">
      <c r="B8" s="29"/>
      <c r="C8" s="30"/>
      <c r="D8" s="30"/>
      <c r="E8" s="39"/>
      <c r="F8" s="31"/>
      <c r="G8" s="32"/>
      <c r="H8" s="33"/>
      <c r="I8" s="34"/>
      <c r="J8" s="35">
        <f>IF(G8&gt;0,IF(H8&gt;50,G8*I8,G8*I8*50/H8),0)</f>
        <v>0</v>
      </c>
      <c r="K8" s="36" t="e">
        <f>J8/$J$2/1000</f>
        <v>#DIV/0!</v>
      </c>
      <c r="L8" s="35"/>
      <c r="N8" s="12"/>
      <c r="P8" s="37"/>
    </row>
    <row r="9" spans="2:17" x14ac:dyDescent="0.25">
      <c r="B9" s="29"/>
      <c r="C9" s="30"/>
      <c r="D9" s="30"/>
      <c r="E9" s="39"/>
      <c r="F9" s="31"/>
      <c r="G9" s="32"/>
      <c r="H9" s="33"/>
      <c r="I9" s="34"/>
      <c r="J9" s="35">
        <f>IF(G9&gt;0,IF(H9&gt;50,G9*I9,G9*I9*50/H9),0)</f>
        <v>0</v>
      </c>
      <c r="K9" s="36" t="e">
        <f t="shared" ref="K9:K72" si="0">J9/$J$2/1000</f>
        <v>#DIV/0!</v>
      </c>
      <c r="L9" s="35"/>
      <c r="N9" s="12"/>
      <c r="P9" s="37"/>
    </row>
    <row r="10" spans="2:17" x14ac:dyDescent="0.25">
      <c r="B10" s="29"/>
      <c r="C10" s="30"/>
      <c r="D10" s="30"/>
      <c r="E10" s="39"/>
      <c r="F10" s="30"/>
      <c r="G10" s="32"/>
      <c r="H10" s="33"/>
      <c r="I10" s="34"/>
      <c r="J10" s="35">
        <f t="shared" ref="J10:J73" si="1">IF(G10&gt;0,IF(H10&gt;50,G10*I10,G10*I10*50/H10),0)</f>
        <v>0</v>
      </c>
      <c r="K10" s="36" t="e">
        <f t="shared" si="0"/>
        <v>#DIV/0!</v>
      </c>
      <c r="L10" s="35"/>
      <c r="N10" s="12"/>
      <c r="P10" s="37"/>
    </row>
    <row r="11" spans="2:17" x14ac:dyDescent="0.25">
      <c r="B11" s="29"/>
      <c r="C11" s="30"/>
      <c r="D11" s="30"/>
      <c r="E11" s="39"/>
      <c r="F11" s="31"/>
      <c r="G11" s="56"/>
      <c r="H11" s="33"/>
      <c r="I11" s="34"/>
      <c r="J11" s="35">
        <f t="shared" si="1"/>
        <v>0</v>
      </c>
      <c r="K11" s="36" t="e">
        <f t="shared" si="0"/>
        <v>#DIV/0!</v>
      </c>
      <c r="L11" s="44"/>
      <c r="N11" s="12"/>
      <c r="P11" s="37"/>
    </row>
    <row r="12" spans="2:17" x14ac:dyDescent="0.25">
      <c r="B12" s="29"/>
      <c r="C12" s="39"/>
      <c r="D12" s="39"/>
      <c r="E12" s="39"/>
      <c r="F12" s="31"/>
      <c r="G12" s="56"/>
      <c r="H12" s="33"/>
      <c r="I12" s="34"/>
      <c r="J12" s="35">
        <f t="shared" si="1"/>
        <v>0</v>
      </c>
      <c r="K12" s="36" t="e">
        <f t="shared" si="0"/>
        <v>#DIV/0!</v>
      </c>
      <c r="L12" s="35"/>
      <c r="N12" s="28" t="e">
        <f>SUM(#REF!)</f>
        <v>#REF!</v>
      </c>
      <c r="O12" s="28" t="e">
        <f>N12-N13</f>
        <v>#REF!</v>
      </c>
      <c r="P12" s="37"/>
    </row>
    <row r="13" spans="2:17" x14ac:dyDescent="0.25">
      <c r="B13" s="29"/>
      <c r="C13" s="39"/>
      <c r="D13" s="39"/>
      <c r="E13" s="39"/>
      <c r="F13" s="79"/>
      <c r="G13" s="41"/>
      <c r="H13" s="33"/>
      <c r="I13" s="65"/>
      <c r="J13" s="35">
        <f t="shared" si="1"/>
        <v>0</v>
      </c>
      <c r="K13" s="36" t="e">
        <f t="shared" si="0"/>
        <v>#DIV/0!</v>
      </c>
      <c r="L13" s="35"/>
      <c r="N13" s="28">
        <f>SUM(J11:J14)</f>
        <v>0</v>
      </c>
      <c r="O13" s="12" t="e">
        <f>O12/1000/#REF!*100</f>
        <v>#REF!</v>
      </c>
      <c r="P13" s="38"/>
      <c r="Q13" s="28"/>
    </row>
    <row r="14" spans="2:17" x14ac:dyDescent="0.25">
      <c r="B14" s="29"/>
      <c r="C14" s="30"/>
      <c r="D14" s="30"/>
      <c r="E14" s="39"/>
      <c r="F14" s="30"/>
      <c r="G14" s="32"/>
      <c r="H14" s="33"/>
      <c r="I14" s="34"/>
      <c r="J14" s="35">
        <f t="shared" si="1"/>
        <v>0</v>
      </c>
      <c r="K14" s="36" t="e">
        <f t="shared" si="0"/>
        <v>#DIV/0!</v>
      </c>
      <c r="L14" s="35"/>
      <c r="N14" s="12"/>
      <c r="P14" s="37"/>
    </row>
    <row r="15" spans="2:17" x14ac:dyDescent="0.25">
      <c r="B15" s="29"/>
      <c r="C15" s="30"/>
      <c r="D15" s="30"/>
      <c r="E15" s="39"/>
      <c r="F15" s="30"/>
      <c r="G15" s="32"/>
      <c r="H15" s="33"/>
      <c r="I15" s="34"/>
      <c r="J15" s="35">
        <f t="shared" si="1"/>
        <v>0</v>
      </c>
      <c r="K15" s="36" t="e">
        <f t="shared" si="0"/>
        <v>#DIV/0!</v>
      </c>
      <c r="L15" s="40"/>
      <c r="N15" s="12"/>
      <c r="P15" s="37"/>
    </row>
    <row r="16" spans="2:17" x14ac:dyDescent="0.25">
      <c r="B16" s="29"/>
      <c r="C16" s="39"/>
      <c r="D16" s="30"/>
      <c r="E16" s="39"/>
      <c r="F16" s="30"/>
      <c r="G16" s="32"/>
      <c r="H16" s="33"/>
      <c r="I16" s="34"/>
      <c r="J16" s="35">
        <f t="shared" si="1"/>
        <v>0</v>
      </c>
      <c r="K16" s="36" t="e">
        <f t="shared" si="0"/>
        <v>#DIV/0!</v>
      </c>
      <c r="L16" s="40"/>
      <c r="N16" s="12"/>
      <c r="P16" s="27"/>
    </row>
    <row r="17" spans="2:17" x14ac:dyDescent="0.25">
      <c r="B17" s="29"/>
      <c r="C17" s="30"/>
      <c r="D17" s="30"/>
      <c r="E17" s="39"/>
      <c r="F17" s="30"/>
      <c r="G17" s="42"/>
      <c r="H17" s="33"/>
      <c r="I17" s="65"/>
      <c r="J17" s="35">
        <f t="shared" si="1"/>
        <v>0</v>
      </c>
      <c r="K17" s="36" t="e">
        <f t="shared" si="0"/>
        <v>#DIV/0!</v>
      </c>
      <c r="L17" s="80"/>
      <c r="N17" s="12"/>
      <c r="P17" s="38"/>
    </row>
    <row r="18" spans="2:17" x14ac:dyDescent="0.25">
      <c r="B18" s="29"/>
      <c r="C18" s="30"/>
      <c r="D18" s="30"/>
      <c r="E18" s="39"/>
      <c r="F18" s="30"/>
      <c r="G18" s="43"/>
      <c r="H18" s="33"/>
      <c r="I18" s="46"/>
      <c r="J18" s="35">
        <f t="shared" si="1"/>
        <v>0</v>
      </c>
      <c r="K18" s="36" t="e">
        <f t="shared" si="0"/>
        <v>#DIV/0!</v>
      </c>
      <c r="L18" s="35"/>
      <c r="N18" s="12"/>
      <c r="P18" s="27"/>
    </row>
    <row r="19" spans="2:17" x14ac:dyDescent="0.25">
      <c r="B19" s="29"/>
      <c r="C19" s="30"/>
      <c r="D19" s="79"/>
      <c r="E19" s="79"/>
      <c r="F19" s="79"/>
      <c r="G19" s="43"/>
      <c r="H19" s="33"/>
      <c r="I19" s="46"/>
      <c r="J19" s="35">
        <f t="shared" si="1"/>
        <v>0</v>
      </c>
      <c r="K19" s="36" t="e">
        <f t="shared" si="0"/>
        <v>#DIV/0!</v>
      </c>
      <c r="L19" s="44"/>
      <c r="N19" s="12"/>
      <c r="P19" s="27"/>
    </row>
    <row r="20" spans="2:17" x14ac:dyDescent="0.25">
      <c r="B20" s="29"/>
      <c r="C20" s="30"/>
      <c r="D20" s="79"/>
      <c r="E20" s="79"/>
      <c r="F20" s="79"/>
      <c r="G20" s="43"/>
      <c r="H20" s="33"/>
      <c r="I20" s="46"/>
      <c r="J20" s="35">
        <f t="shared" si="1"/>
        <v>0</v>
      </c>
      <c r="K20" s="36" t="e">
        <f t="shared" si="0"/>
        <v>#DIV/0!</v>
      </c>
      <c r="L20" s="44"/>
      <c r="N20" s="12"/>
      <c r="P20" s="27"/>
    </row>
    <row r="21" spans="2:17" x14ac:dyDescent="0.25">
      <c r="B21" s="29"/>
      <c r="C21" s="30"/>
      <c r="D21" s="30"/>
      <c r="E21" s="39"/>
      <c r="F21" s="79"/>
      <c r="G21" s="43"/>
      <c r="H21" s="33"/>
      <c r="I21" s="46"/>
      <c r="J21" s="35">
        <f t="shared" si="1"/>
        <v>0</v>
      </c>
      <c r="K21" s="36" t="e">
        <f t="shared" si="0"/>
        <v>#DIV/0!</v>
      </c>
      <c r="L21" s="45"/>
      <c r="N21" s="12"/>
      <c r="P21" s="27"/>
      <c r="Q21" s="27"/>
    </row>
    <row r="22" spans="2:17" x14ac:dyDescent="0.25">
      <c r="B22" s="29"/>
      <c r="C22" s="30"/>
      <c r="D22" s="79"/>
      <c r="E22" s="79"/>
      <c r="F22" s="79"/>
      <c r="G22" s="43"/>
      <c r="H22" s="33"/>
      <c r="I22" s="46"/>
      <c r="J22" s="35">
        <f t="shared" si="1"/>
        <v>0</v>
      </c>
      <c r="K22" s="36" t="e">
        <f t="shared" si="0"/>
        <v>#DIV/0!</v>
      </c>
      <c r="L22" s="44"/>
      <c r="N22" s="12"/>
      <c r="P22" s="27"/>
      <c r="Q22" s="27"/>
    </row>
    <row r="23" spans="2:17" x14ac:dyDescent="0.25">
      <c r="B23" s="29"/>
      <c r="C23" s="30"/>
      <c r="D23" s="79"/>
      <c r="E23" s="79"/>
      <c r="F23" s="79"/>
      <c r="G23" s="43"/>
      <c r="H23" s="33"/>
      <c r="I23" s="46"/>
      <c r="J23" s="35">
        <f t="shared" si="1"/>
        <v>0</v>
      </c>
      <c r="K23" s="36" t="e">
        <f t="shared" si="0"/>
        <v>#DIV/0!</v>
      </c>
      <c r="L23" s="35"/>
      <c r="N23" s="12"/>
      <c r="P23" s="27"/>
    </row>
    <row r="24" spans="2:17" x14ac:dyDescent="0.25">
      <c r="B24" s="29"/>
      <c r="C24" s="30"/>
      <c r="D24" s="79"/>
      <c r="E24" s="79"/>
      <c r="F24" s="30"/>
      <c r="G24" s="43"/>
      <c r="H24" s="33"/>
      <c r="I24" s="46"/>
      <c r="J24" s="35">
        <f t="shared" si="1"/>
        <v>0</v>
      </c>
      <c r="K24" s="36" t="e">
        <f t="shared" si="0"/>
        <v>#DIV/0!</v>
      </c>
      <c r="L24" s="44"/>
      <c r="N24" s="12"/>
      <c r="P24" s="27"/>
    </row>
    <row r="25" spans="2:17" x14ac:dyDescent="0.25">
      <c r="B25" s="29"/>
      <c r="C25" s="30"/>
      <c r="D25" s="79"/>
      <c r="E25" s="79"/>
      <c r="F25" s="30"/>
      <c r="G25" s="43"/>
      <c r="H25" s="33"/>
      <c r="I25" s="46"/>
      <c r="J25" s="35">
        <f t="shared" si="1"/>
        <v>0</v>
      </c>
      <c r="K25" s="36" t="e">
        <f t="shared" si="0"/>
        <v>#DIV/0!</v>
      </c>
      <c r="L25" s="44"/>
      <c r="N25" s="12"/>
    </row>
    <row r="26" spans="2:17" x14ac:dyDescent="0.25">
      <c r="B26" s="29"/>
      <c r="C26" s="30"/>
      <c r="D26" s="30"/>
      <c r="E26" s="39"/>
      <c r="F26" s="47"/>
      <c r="G26" s="43"/>
      <c r="H26" s="33"/>
      <c r="I26" s="46"/>
      <c r="J26" s="35">
        <f t="shared" si="1"/>
        <v>0</v>
      </c>
      <c r="K26" s="36" t="e">
        <f t="shared" si="0"/>
        <v>#DIV/0!</v>
      </c>
      <c r="L26" s="35"/>
      <c r="N26" s="12"/>
      <c r="P26" s="28"/>
    </row>
    <row r="27" spans="2:17" x14ac:dyDescent="0.25">
      <c r="B27" s="29"/>
      <c r="C27" s="30"/>
      <c r="D27" s="30"/>
      <c r="E27" s="39"/>
      <c r="F27" s="30"/>
      <c r="G27" s="43"/>
      <c r="H27" s="33"/>
      <c r="I27" s="46"/>
      <c r="J27" s="35">
        <f t="shared" si="1"/>
        <v>0</v>
      </c>
      <c r="K27" s="36" t="e">
        <f t="shared" si="0"/>
        <v>#DIV/0!</v>
      </c>
      <c r="L27" s="35"/>
      <c r="N27" s="12"/>
      <c r="P27" s="27"/>
    </row>
    <row r="28" spans="2:17" x14ac:dyDescent="0.25">
      <c r="B28" s="29"/>
      <c r="C28" s="30"/>
      <c r="D28" s="30"/>
      <c r="E28" s="39"/>
      <c r="F28" s="30"/>
      <c r="G28" s="43"/>
      <c r="H28" s="33"/>
      <c r="I28" s="46"/>
      <c r="J28" s="35">
        <f t="shared" si="1"/>
        <v>0</v>
      </c>
      <c r="K28" s="36" t="e">
        <f t="shared" si="0"/>
        <v>#DIV/0!</v>
      </c>
      <c r="L28" s="103"/>
      <c r="N28" s="12" t="e">
        <f>SUM(#REF!)</f>
        <v>#REF!</v>
      </c>
      <c r="O28" s="28" t="e">
        <f>N28-N29</f>
        <v>#REF!</v>
      </c>
      <c r="P28" s="27"/>
    </row>
    <row r="29" spans="2:17" x14ac:dyDescent="0.25">
      <c r="B29" s="29"/>
      <c r="C29" s="30"/>
      <c r="D29" s="30"/>
      <c r="E29" s="39"/>
      <c r="F29" s="30"/>
      <c r="G29" s="43"/>
      <c r="H29" s="33"/>
      <c r="I29" s="46"/>
      <c r="J29" s="35">
        <f t="shared" si="1"/>
        <v>0</v>
      </c>
      <c r="K29" s="36" t="e">
        <f t="shared" si="0"/>
        <v>#DIV/0!</v>
      </c>
      <c r="L29" s="103"/>
      <c r="N29" s="28">
        <f>SUM(J28:J29)</f>
        <v>0</v>
      </c>
      <c r="O29" s="77" t="e">
        <f>O28/1000/#REF!*100</f>
        <v>#REF!</v>
      </c>
      <c r="P29" s="27"/>
      <c r="Q29" s="28"/>
    </row>
    <row r="30" spans="2:17" x14ac:dyDescent="0.25">
      <c r="B30" s="29"/>
      <c r="C30" s="30"/>
      <c r="D30" s="30"/>
      <c r="E30" s="30"/>
      <c r="F30" s="30"/>
      <c r="G30" s="43"/>
      <c r="H30" s="33"/>
      <c r="I30" s="46"/>
      <c r="J30" s="35">
        <f t="shared" si="1"/>
        <v>0</v>
      </c>
      <c r="K30" s="36" t="e">
        <f t="shared" si="0"/>
        <v>#DIV/0!</v>
      </c>
      <c r="L30" s="44"/>
      <c r="N30" s="12"/>
      <c r="P30" s="27"/>
      <c r="Q30" s="28"/>
    </row>
    <row r="31" spans="2:17" x14ac:dyDescent="0.25">
      <c r="B31" s="29"/>
      <c r="C31" s="30"/>
      <c r="D31" s="30"/>
      <c r="E31" s="39"/>
      <c r="F31" s="35"/>
      <c r="G31" s="43"/>
      <c r="H31" s="33"/>
      <c r="I31" s="46"/>
      <c r="J31" s="35">
        <f t="shared" si="1"/>
        <v>0</v>
      </c>
      <c r="K31" s="36" t="e">
        <f t="shared" si="0"/>
        <v>#DIV/0!</v>
      </c>
      <c r="L31" s="83"/>
      <c r="N31" s="12"/>
      <c r="P31" s="27"/>
    </row>
    <row r="32" spans="2:17" x14ac:dyDescent="0.25">
      <c r="B32" s="29"/>
      <c r="C32" s="30"/>
      <c r="D32" s="30"/>
      <c r="E32" s="39"/>
      <c r="F32" s="79"/>
      <c r="G32" s="43"/>
      <c r="H32" s="33"/>
      <c r="I32" s="46"/>
      <c r="J32" s="35">
        <f t="shared" si="1"/>
        <v>0</v>
      </c>
      <c r="K32" s="36" t="e">
        <f t="shared" si="0"/>
        <v>#DIV/0!</v>
      </c>
      <c r="L32" s="35"/>
      <c r="N32" s="12"/>
      <c r="P32" s="27"/>
    </row>
    <row r="33" spans="2:16" x14ac:dyDescent="0.25">
      <c r="B33" s="29"/>
      <c r="C33" s="30"/>
      <c r="D33" s="30"/>
      <c r="E33" s="30"/>
      <c r="F33" s="47"/>
      <c r="G33" s="43"/>
      <c r="H33" s="33"/>
      <c r="I33" s="46"/>
      <c r="J33" s="35">
        <f t="shared" si="1"/>
        <v>0</v>
      </c>
      <c r="K33" s="36" t="e">
        <f t="shared" si="0"/>
        <v>#DIV/0!</v>
      </c>
      <c r="L33" s="35"/>
      <c r="N33" s="12"/>
      <c r="P33" s="27"/>
    </row>
    <row r="34" spans="2:16" x14ac:dyDescent="0.25">
      <c r="B34" s="29"/>
      <c r="C34" s="30"/>
      <c r="D34" s="30"/>
      <c r="E34" s="30"/>
      <c r="F34" s="47"/>
      <c r="G34" s="43"/>
      <c r="H34" s="33"/>
      <c r="I34" s="46"/>
      <c r="J34" s="35">
        <f t="shared" si="1"/>
        <v>0</v>
      </c>
      <c r="K34" s="36" t="e">
        <f t="shared" si="0"/>
        <v>#DIV/0!</v>
      </c>
      <c r="L34" s="35"/>
      <c r="N34" s="12"/>
      <c r="P34" s="27"/>
    </row>
    <row r="35" spans="2:16" x14ac:dyDescent="0.25">
      <c r="B35" s="29"/>
      <c r="C35" s="30"/>
      <c r="D35" s="30"/>
      <c r="E35" s="30"/>
      <c r="F35" s="47"/>
      <c r="G35" s="43"/>
      <c r="H35" s="33"/>
      <c r="I35" s="46"/>
      <c r="J35" s="35">
        <f t="shared" si="1"/>
        <v>0</v>
      </c>
      <c r="K35" s="36" t="e">
        <f t="shared" si="0"/>
        <v>#DIV/0!</v>
      </c>
      <c r="L35" s="35"/>
      <c r="N35" s="12"/>
      <c r="P35" s="27"/>
    </row>
    <row r="36" spans="2:16" x14ac:dyDescent="0.25">
      <c r="B36" s="29"/>
      <c r="C36" s="30"/>
      <c r="D36" s="30"/>
      <c r="E36" s="30"/>
      <c r="F36" s="47"/>
      <c r="G36" s="43"/>
      <c r="H36" s="33"/>
      <c r="I36" s="46"/>
      <c r="J36" s="35">
        <f t="shared" si="1"/>
        <v>0</v>
      </c>
      <c r="K36" s="36" t="e">
        <f t="shared" si="0"/>
        <v>#DIV/0!</v>
      </c>
      <c r="L36" s="35"/>
      <c r="N36" s="12"/>
      <c r="P36" s="27"/>
    </row>
    <row r="37" spans="2:16" x14ac:dyDescent="0.25">
      <c r="B37" s="29"/>
      <c r="C37" s="30"/>
      <c r="D37" s="30"/>
      <c r="E37" s="39"/>
      <c r="F37" s="79"/>
      <c r="G37" s="43"/>
      <c r="H37" s="33"/>
      <c r="I37" s="46"/>
      <c r="J37" s="35">
        <f t="shared" si="1"/>
        <v>0</v>
      </c>
      <c r="K37" s="36" t="e">
        <f t="shared" si="0"/>
        <v>#DIV/0!</v>
      </c>
      <c r="L37" s="35"/>
      <c r="N37" s="12"/>
      <c r="P37" s="27"/>
    </row>
    <row r="38" spans="2:16" x14ac:dyDescent="0.25">
      <c r="B38" s="29"/>
      <c r="C38" s="30"/>
      <c r="D38" s="30"/>
      <c r="E38" s="39"/>
      <c r="F38" s="79"/>
      <c r="G38" s="43"/>
      <c r="H38" s="33"/>
      <c r="I38" s="46"/>
      <c r="J38" s="35">
        <f t="shared" si="1"/>
        <v>0</v>
      </c>
      <c r="K38" s="36" t="e">
        <f t="shared" si="0"/>
        <v>#DIV/0!</v>
      </c>
      <c r="L38" s="35"/>
      <c r="N38" s="12"/>
      <c r="P38" s="27"/>
    </row>
    <row r="39" spans="2:16" x14ac:dyDescent="0.25">
      <c r="B39" s="29"/>
      <c r="C39" s="30"/>
      <c r="D39" s="30"/>
      <c r="E39" s="39"/>
      <c r="F39" s="47"/>
      <c r="G39" s="43"/>
      <c r="H39" s="33"/>
      <c r="I39" s="46"/>
      <c r="J39" s="35">
        <f t="shared" si="1"/>
        <v>0</v>
      </c>
      <c r="K39" s="36" t="e">
        <f t="shared" si="0"/>
        <v>#DIV/0!</v>
      </c>
      <c r="L39" s="35"/>
      <c r="N39" s="12"/>
      <c r="P39" s="27"/>
    </row>
    <row r="40" spans="2:16" x14ac:dyDescent="0.25">
      <c r="B40" s="29"/>
      <c r="C40" s="30"/>
      <c r="D40" s="30"/>
      <c r="E40" s="39"/>
      <c r="F40" s="79"/>
      <c r="G40" s="43"/>
      <c r="H40" s="33"/>
      <c r="I40" s="46"/>
      <c r="J40" s="35">
        <f t="shared" si="1"/>
        <v>0</v>
      </c>
      <c r="K40" s="36" t="e">
        <f t="shared" si="0"/>
        <v>#DIV/0!</v>
      </c>
      <c r="L40" s="35"/>
      <c r="N40" s="12"/>
      <c r="P40" s="27"/>
    </row>
    <row r="41" spans="2:16" x14ac:dyDescent="0.25">
      <c r="B41" s="29"/>
      <c r="C41" s="30"/>
      <c r="D41" s="30"/>
      <c r="E41" s="39"/>
      <c r="F41" s="79"/>
      <c r="G41" s="43"/>
      <c r="H41" s="33"/>
      <c r="I41" s="46"/>
      <c r="J41" s="35">
        <f t="shared" si="1"/>
        <v>0</v>
      </c>
      <c r="K41" s="36" t="e">
        <f t="shared" si="0"/>
        <v>#DIV/0!</v>
      </c>
      <c r="L41" s="35"/>
      <c r="N41" s="12"/>
      <c r="P41" s="27"/>
    </row>
    <row r="42" spans="2:16" x14ac:dyDescent="0.25">
      <c r="B42" s="29"/>
      <c r="C42" s="30"/>
      <c r="D42" s="30"/>
      <c r="E42" s="39"/>
      <c r="F42" s="79"/>
      <c r="G42" s="43"/>
      <c r="H42" s="33"/>
      <c r="I42" s="46"/>
      <c r="J42" s="35">
        <f t="shared" si="1"/>
        <v>0</v>
      </c>
      <c r="K42" s="36" t="e">
        <f t="shared" si="0"/>
        <v>#DIV/0!</v>
      </c>
      <c r="L42" s="35"/>
      <c r="N42" s="12"/>
      <c r="P42" s="27"/>
    </row>
    <row r="43" spans="2:16" x14ac:dyDescent="0.25">
      <c r="B43" s="48"/>
      <c r="C43" s="39"/>
      <c r="D43" s="39"/>
      <c r="E43" s="39"/>
      <c r="F43" s="31"/>
      <c r="G43" s="43"/>
      <c r="H43" s="33"/>
      <c r="I43" s="46"/>
      <c r="J43" s="35">
        <f t="shared" si="1"/>
        <v>0</v>
      </c>
      <c r="K43" s="36" t="e">
        <f t="shared" si="0"/>
        <v>#DIV/0!</v>
      </c>
      <c r="L43" s="35"/>
      <c r="N43" s="12"/>
      <c r="P43" s="27"/>
    </row>
    <row r="44" spans="2:16" x14ac:dyDescent="0.25">
      <c r="B44" s="29"/>
      <c r="C44" s="30"/>
      <c r="D44" s="30"/>
      <c r="E44" s="39"/>
      <c r="F44" s="79"/>
      <c r="G44" s="43"/>
      <c r="H44" s="33"/>
      <c r="I44" s="46"/>
      <c r="J44" s="35">
        <f t="shared" si="1"/>
        <v>0</v>
      </c>
      <c r="K44" s="36" t="e">
        <f t="shared" si="0"/>
        <v>#DIV/0!</v>
      </c>
      <c r="L44" s="35"/>
      <c r="N44" s="12"/>
      <c r="P44" s="27"/>
    </row>
    <row r="45" spans="2:16" x14ac:dyDescent="0.25">
      <c r="B45" s="29"/>
      <c r="C45" s="30"/>
      <c r="D45" s="30"/>
      <c r="E45" s="39"/>
      <c r="F45" s="47"/>
      <c r="G45" s="43"/>
      <c r="H45" s="33"/>
      <c r="I45" s="46"/>
      <c r="J45" s="35">
        <f t="shared" si="1"/>
        <v>0</v>
      </c>
      <c r="K45" s="36" t="e">
        <f t="shared" si="0"/>
        <v>#DIV/0!</v>
      </c>
      <c r="L45" s="35"/>
      <c r="N45" s="12"/>
      <c r="P45" s="27"/>
    </row>
    <row r="46" spans="2:16" x14ac:dyDescent="0.25">
      <c r="B46" s="29"/>
      <c r="C46" s="30"/>
      <c r="D46" s="30"/>
      <c r="E46" s="39"/>
      <c r="F46" s="47"/>
      <c r="G46" s="43"/>
      <c r="H46" s="33"/>
      <c r="I46" s="46"/>
      <c r="J46" s="35">
        <f t="shared" si="1"/>
        <v>0</v>
      </c>
      <c r="K46" s="36" t="e">
        <f t="shared" si="0"/>
        <v>#DIV/0!</v>
      </c>
      <c r="L46" s="35"/>
      <c r="N46" s="12"/>
      <c r="P46" s="27"/>
    </row>
    <row r="47" spans="2:16" x14ac:dyDescent="0.25">
      <c r="B47" s="48"/>
      <c r="C47" s="49"/>
      <c r="D47" s="49"/>
      <c r="E47" s="39"/>
      <c r="F47" s="52"/>
      <c r="G47" s="53"/>
      <c r="H47" s="33"/>
      <c r="I47" s="46"/>
      <c r="J47" s="35">
        <f t="shared" si="1"/>
        <v>0</v>
      </c>
      <c r="K47" s="36" t="e">
        <f t="shared" si="0"/>
        <v>#DIV/0!</v>
      </c>
      <c r="L47" s="91"/>
      <c r="N47" s="12" t="e">
        <f>SUM(#REF!)</f>
        <v>#REF!</v>
      </c>
      <c r="O47" s="28" t="e">
        <f>N47-N48</f>
        <v>#REF!</v>
      </c>
      <c r="P47" s="27"/>
    </row>
    <row r="48" spans="2:16" x14ac:dyDescent="0.25">
      <c r="B48" s="48"/>
      <c r="C48" s="49"/>
      <c r="D48" s="49"/>
      <c r="E48" s="39"/>
      <c r="F48" s="52"/>
      <c r="G48" s="81"/>
      <c r="H48" s="33"/>
      <c r="I48" s="46"/>
      <c r="J48" s="35">
        <f t="shared" si="1"/>
        <v>0</v>
      </c>
      <c r="K48" s="36" t="e">
        <f t="shared" si="0"/>
        <v>#DIV/0!</v>
      </c>
      <c r="L48" s="92"/>
      <c r="N48" s="28">
        <f>SUM(J47:J48)</f>
        <v>0</v>
      </c>
      <c r="O48" s="76" t="e">
        <f>O47/1000/#REF!*100</f>
        <v>#REF!</v>
      </c>
      <c r="P48" s="27"/>
    </row>
    <row r="49" spans="2:16" x14ac:dyDescent="0.25">
      <c r="B49" s="48"/>
      <c r="C49" s="49"/>
      <c r="D49" s="50"/>
      <c r="E49" s="79"/>
      <c r="F49" s="52"/>
      <c r="G49" s="53"/>
      <c r="H49" s="33"/>
      <c r="I49" s="46"/>
      <c r="J49" s="35">
        <f t="shared" si="1"/>
        <v>0</v>
      </c>
      <c r="K49" s="36" t="e">
        <f t="shared" si="0"/>
        <v>#DIV/0!</v>
      </c>
      <c r="L49" s="44"/>
      <c r="N49" s="12"/>
      <c r="P49" s="27"/>
    </row>
    <row r="50" spans="2:16" x14ac:dyDescent="0.25">
      <c r="B50" s="48"/>
      <c r="C50" s="49"/>
      <c r="D50" s="50"/>
      <c r="E50" s="79"/>
      <c r="F50" s="52"/>
      <c r="G50" s="54"/>
      <c r="H50" s="33"/>
      <c r="I50" s="34"/>
      <c r="J50" s="35">
        <f t="shared" si="1"/>
        <v>0</v>
      </c>
      <c r="K50" s="36" t="e">
        <f t="shared" si="0"/>
        <v>#DIV/0!</v>
      </c>
      <c r="L50" s="44"/>
      <c r="N50" s="12"/>
      <c r="P50" s="27"/>
    </row>
    <row r="51" spans="2:16" x14ac:dyDescent="0.25">
      <c r="B51" s="48"/>
      <c r="C51" s="49"/>
      <c r="D51" s="30"/>
      <c r="E51" s="39"/>
      <c r="F51" s="47"/>
      <c r="G51" s="43"/>
      <c r="H51" s="33"/>
      <c r="I51" s="46"/>
      <c r="J51" s="35">
        <f t="shared" si="1"/>
        <v>0</v>
      </c>
      <c r="K51" s="36" t="e">
        <f t="shared" si="0"/>
        <v>#DIV/0!</v>
      </c>
      <c r="L51" s="55"/>
      <c r="N51" s="12"/>
      <c r="P51" s="27"/>
    </row>
    <row r="52" spans="2:16" x14ac:dyDescent="0.25">
      <c r="B52" s="48"/>
      <c r="C52" s="49"/>
      <c r="D52" s="30"/>
      <c r="E52" s="39"/>
      <c r="F52" s="79"/>
      <c r="G52" s="43"/>
      <c r="H52" s="33"/>
      <c r="I52" s="46"/>
      <c r="J52" s="35">
        <f t="shared" si="1"/>
        <v>0</v>
      </c>
      <c r="K52" s="36" t="e">
        <f t="shared" si="0"/>
        <v>#DIV/0!</v>
      </c>
      <c r="L52" s="55"/>
      <c r="N52" s="12"/>
      <c r="P52" s="27"/>
    </row>
    <row r="53" spans="2:16" x14ac:dyDescent="0.25">
      <c r="B53" s="29"/>
      <c r="C53" s="30"/>
      <c r="D53" s="30"/>
      <c r="E53" s="39"/>
      <c r="F53" s="79"/>
      <c r="G53" s="43"/>
      <c r="H53" s="33"/>
      <c r="I53" s="46"/>
      <c r="J53" s="35">
        <f t="shared" si="1"/>
        <v>0</v>
      </c>
      <c r="K53" s="36" t="e">
        <f t="shared" si="0"/>
        <v>#DIV/0!</v>
      </c>
      <c r="L53" s="55"/>
      <c r="N53" s="12"/>
      <c r="P53" s="27"/>
    </row>
    <row r="54" spans="2:16" x14ac:dyDescent="0.25">
      <c r="B54" s="29"/>
      <c r="C54" s="30"/>
      <c r="D54" s="30"/>
      <c r="E54" s="39"/>
      <c r="F54" s="79"/>
      <c r="G54" s="43"/>
      <c r="H54" s="33"/>
      <c r="I54" s="46"/>
      <c r="J54" s="35">
        <f t="shared" si="1"/>
        <v>0</v>
      </c>
      <c r="K54" s="36" t="e">
        <f t="shared" si="0"/>
        <v>#DIV/0!</v>
      </c>
      <c r="L54" s="55"/>
      <c r="N54" s="12"/>
      <c r="P54" s="27"/>
    </row>
    <row r="55" spans="2:16" x14ac:dyDescent="0.25">
      <c r="B55" s="29"/>
      <c r="C55" s="30"/>
      <c r="D55" s="30"/>
      <c r="E55" s="39"/>
      <c r="F55" s="52"/>
      <c r="G55" s="56"/>
      <c r="H55" s="33"/>
      <c r="I55" s="57"/>
      <c r="J55" s="35">
        <f t="shared" si="1"/>
        <v>0</v>
      </c>
      <c r="K55" s="36" t="e">
        <f t="shared" si="0"/>
        <v>#DIV/0!</v>
      </c>
      <c r="L55" s="35"/>
      <c r="N55" s="12"/>
      <c r="P55" s="27"/>
    </row>
    <row r="56" spans="2:16" x14ac:dyDescent="0.25">
      <c r="B56" s="29"/>
      <c r="C56" s="30"/>
      <c r="D56" s="30"/>
      <c r="E56" s="39"/>
      <c r="F56" s="47"/>
      <c r="G56" s="43"/>
      <c r="H56" s="33"/>
      <c r="I56" s="46"/>
      <c r="J56" s="35">
        <f t="shared" si="1"/>
        <v>0</v>
      </c>
      <c r="K56" s="36" t="e">
        <f t="shared" si="0"/>
        <v>#DIV/0!</v>
      </c>
      <c r="L56" s="35"/>
      <c r="N56" s="12"/>
      <c r="P56" s="27"/>
    </row>
    <row r="57" spans="2:16" x14ac:dyDescent="0.25">
      <c r="B57" s="29"/>
      <c r="C57" s="30"/>
      <c r="D57" s="30"/>
      <c r="E57" s="79"/>
      <c r="F57" s="12"/>
      <c r="G57" s="43"/>
      <c r="H57" s="33"/>
      <c r="I57" s="46"/>
      <c r="J57" s="35">
        <f t="shared" si="1"/>
        <v>0</v>
      </c>
      <c r="K57" s="36" t="e">
        <f t="shared" si="0"/>
        <v>#DIV/0!</v>
      </c>
      <c r="L57" s="87"/>
      <c r="N57" s="12"/>
      <c r="P57" s="27"/>
    </row>
    <row r="58" spans="2:16" x14ac:dyDescent="0.25">
      <c r="B58" s="29"/>
      <c r="C58" s="30"/>
      <c r="D58" s="30"/>
      <c r="E58" s="39"/>
      <c r="F58" s="79"/>
      <c r="G58" s="43"/>
      <c r="H58" s="33"/>
      <c r="I58" s="46"/>
      <c r="J58" s="35">
        <f t="shared" si="1"/>
        <v>0</v>
      </c>
      <c r="K58" s="36" t="e">
        <f t="shared" si="0"/>
        <v>#DIV/0!</v>
      </c>
      <c r="L58" s="35"/>
      <c r="N58" s="12"/>
      <c r="P58" s="27"/>
    </row>
    <row r="59" spans="2:16" x14ac:dyDescent="0.25">
      <c r="B59" s="29"/>
      <c r="C59" s="30"/>
      <c r="D59" s="30"/>
      <c r="E59" s="39"/>
      <c r="F59" s="79"/>
      <c r="G59" s="43"/>
      <c r="H59" s="33"/>
      <c r="I59" s="46"/>
      <c r="J59" s="35">
        <f t="shared" si="1"/>
        <v>0</v>
      </c>
      <c r="K59" s="36" t="e">
        <f t="shared" si="0"/>
        <v>#DIV/0!</v>
      </c>
      <c r="L59" s="35"/>
      <c r="N59" s="12"/>
      <c r="P59" s="27"/>
    </row>
    <row r="60" spans="2:16" x14ac:dyDescent="0.25">
      <c r="B60" s="29"/>
      <c r="C60" s="30"/>
      <c r="D60" s="30"/>
      <c r="E60" s="39"/>
      <c r="F60" s="79"/>
      <c r="G60" s="43"/>
      <c r="H60" s="33"/>
      <c r="I60" s="46"/>
      <c r="J60" s="35">
        <f t="shared" si="1"/>
        <v>0</v>
      </c>
      <c r="K60" s="36" t="e">
        <f t="shared" si="0"/>
        <v>#DIV/0!</v>
      </c>
      <c r="L60" s="35"/>
      <c r="N60" s="12"/>
      <c r="P60" s="27"/>
    </row>
    <row r="61" spans="2:16" x14ac:dyDescent="0.25">
      <c r="B61" s="29"/>
      <c r="C61" s="30"/>
      <c r="D61" s="30"/>
      <c r="E61" s="39"/>
      <c r="F61" s="58"/>
      <c r="G61" s="43"/>
      <c r="H61" s="33"/>
      <c r="I61" s="46"/>
      <c r="J61" s="35">
        <f t="shared" si="1"/>
        <v>0</v>
      </c>
      <c r="K61" s="36" t="e">
        <f t="shared" si="0"/>
        <v>#DIV/0!</v>
      </c>
      <c r="L61" s="83"/>
      <c r="N61" s="12"/>
      <c r="P61" s="27"/>
    </row>
    <row r="62" spans="2:16" x14ac:dyDescent="0.25">
      <c r="B62" s="29"/>
      <c r="C62" s="30"/>
      <c r="D62" s="30"/>
      <c r="E62" s="39"/>
      <c r="F62" s="79"/>
      <c r="G62" s="43"/>
      <c r="H62" s="33"/>
      <c r="I62" s="46"/>
      <c r="J62" s="35">
        <f t="shared" si="1"/>
        <v>0</v>
      </c>
      <c r="K62" s="36" t="e">
        <f t="shared" si="0"/>
        <v>#DIV/0!</v>
      </c>
      <c r="L62" s="35"/>
      <c r="N62" s="12"/>
      <c r="P62" s="27"/>
    </row>
    <row r="63" spans="2:16" x14ac:dyDescent="0.25">
      <c r="B63" s="29"/>
      <c r="C63" s="30"/>
      <c r="D63" s="30"/>
      <c r="E63" s="39"/>
      <c r="F63" s="79"/>
      <c r="G63" s="43"/>
      <c r="H63" s="33"/>
      <c r="I63" s="46"/>
      <c r="J63" s="35">
        <f t="shared" si="1"/>
        <v>0</v>
      </c>
      <c r="K63" s="36" t="e">
        <f t="shared" si="0"/>
        <v>#DIV/0!</v>
      </c>
      <c r="L63" s="35"/>
      <c r="N63" s="12"/>
      <c r="P63" s="27"/>
    </row>
    <row r="64" spans="2:16" x14ac:dyDescent="0.25">
      <c r="B64" s="29"/>
      <c r="C64" s="30"/>
      <c r="D64" s="30"/>
      <c r="E64" s="39"/>
      <c r="F64" s="79"/>
      <c r="G64" s="43"/>
      <c r="H64" s="33"/>
      <c r="I64" s="46"/>
      <c r="J64" s="35">
        <f t="shared" si="1"/>
        <v>0</v>
      </c>
      <c r="K64" s="36" t="e">
        <f t="shared" si="0"/>
        <v>#DIV/0!</v>
      </c>
      <c r="L64" s="35"/>
      <c r="N64" s="12"/>
      <c r="P64" s="27"/>
    </row>
    <row r="65" spans="2:17" x14ac:dyDescent="0.25">
      <c r="B65" s="29"/>
      <c r="C65" s="30"/>
      <c r="D65" s="30"/>
      <c r="E65" s="39"/>
      <c r="F65" s="47"/>
      <c r="G65" s="43"/>
      <c r="H65" s="33"/>
      <c r="I65" s="46"/>
      <c r="J65" s="35">
        <f t="shared" si="1"/>
        <v>0</v>
      </c>
      <c r="K65" s="36" t="e">
        <f t="shared" si="0"/>
        <v>#DIV/0!</v>
      </c>
      <c r="L65" s="35"/>
      <c r="N65" s="12"/>
      <c r="P65" s="27"/>
    </row>
    <row r="66" spans="2:17" x14ac:dyDescent="0.25">
      <c r="B66" s="29"/>
      <c r="C66" s="30"/>
      <c r="D66" s="30"/>
      <c r="E66" s="39"/>
      <c r="F66" s="79"/>
      <c r="G66" s="43"/>
      <c r="H66" s="33"/>
      <c r="I66" s="46"/>
      <c r="J66" s="35">
        <f t="shared" si="1"/>
        <v>0</v>
      </c>
      <c r="K66" s="36" t="e">
        <f t="shared" si="0"/>
        <v>#DIV/0!</v>
      </c>
      <c r="L66" s="35"/>
      <c r="N66" s="12"/>
      <c r="P66" s="27"/>
    </row>
    <row r="67" spans="2:17" x14ac:dyDescent="0.25">
      <c r="B67" s="29"/>
      <c r="C67" s="30"/>
      <c r="D67" s="30"/>
      <c r="E67" s="39"/>
      <c r="F67" s="47"/>
      <c r="G67" s="43"/>
      <c r="H67" s="33"/>
      <c r="I67" s="46"/>
      <c r="J67" s="35">
        <f t="shared" si="1"/>
        <v>0</v>
      </c>
      <c r="K67" s="36" t="e">
        <f t="shared" si="0"/>
        <v>#DIV/0!</v>
      </c>
      <c r="L67" s="35"/>
      <c r="N67" s="12"/>
      <c r="P67" s="27"/>
    </row>
    <row r="68" spans="2:17" x14ac:dyDescent="0.25">
      <c r="B68" s="29"/>
      <c r="C68" s="30"/>
      <c r="D68" s="30"/>
      <c r="E68" s="39"/>
      <c r="F68" s="79"/>
      <c r="G68" s="43"/>
      <c r="H68" s="33"/>
      <c r="I68" s="46"/>
      <c r="J68" s="35">
        <f t="shared" si="1"/>
        <v>0</v>
      </c>
      <c r="K68" s="36" t="e">
        <f t="shared" si="0"/>
        <v>#DIV/0!</v>
      </c>
      <c r="L68" s="35"/>
      <c r="N68" s="12"/>
      <c r="P68" s="27"/>
    </row>
    <row r="69" spans="2:17" x14ac:dyDescent="0.25">
      <c r="B69" s="29"/>
      <c r="C69" s="30"/>
      <c r="D69" s="30"/>
      <c r="E69" s="39"/>
      <c r="F69" s="47"/>
      <c r="G69" s="43"/>
      <c r="H69" s="33"/>
      <c r="I69" s="46"/>
      <c r="J69" s="35">
        <f t="shared" si="1"/>
        <v>0</v>
      </c>
      <c r="K69" s="36" t="e">
        <f t="shared" si="0"/>
        <v>#DIV/0!</v>
      </c>
      <c r="L69" s="93"/>
      <c r="N69" s="12" t="e">
        <f>SUM(#REF!)</f>
        <v>#REF!</v>
      </c>
      <c r="O69" s="28" t="e">
        <f>N69-N70</f>
        <v>#REF!</v>
      </c>
      <c r="P69" s="27"/>
    </row>
    <row r="70" spans="2:17" x14ac:dyDescent="0.25">
      <c r="B70" s="29"/>
      <c r="C70" s="30"/>
      <c r="D70" s="30"/>
      <c r="E70" s="39"/>
      <c r="F70" s="47"/>
      <c r="G70" s="43"/>
      <c r="H70" s="33"/>
      <c r="I70" s="46"/>
      <c r="J70" s="35">
        <f t="shared" si="1"/>
        <v>0</v>
      </c>
      <c r="K70" s="36" t="e">
        <f t="shared" si="0"/>
        <v>#DIV/0!</v>
      </c>
      <c r="L70" s="94"/>
      <c r="N70" s="28">
        <f>SUM(J69:J71)</f>
        <v>0</v>
      </c>
      <c r="O70" s="12" t="e">
        <f>O69/1000/#REF!*100</f>
        <v>#REF!</v>
      </c>
      <c r="P70" s="27"/>
      <c r="Q70" s="28"/>
    </row>
    <row r="71" spans="2:17" x14ac:dyDescent="0.25">
      <c r="B71" s="29"/>
      <c r="C71" s="30"/>
      <c r="D71" s="30"/>
      <c r="E71" s="39"/>
      <c r="F71" s="47"/>
      <c r="G71" s="43"/>
      <c r="H71" s="33"/>
      <c r="I71" s="46"/>
      <c r="J71" s="35">
        <f t="shared" si="1"/>
        <v>0</v>
      </c>
      <c r="K71" s="36" t="e">
        <f t="shared" si="0"/>
        <v>#DIV/0!</v>
      </c>
      <c r="L71" s="95"/>
      <c r="N71" s="12"/>
      <c r="P71" s="59"/>
    </row>
    <row r="72" spans="2:17" x14ac:dyDescent="0.25">
      <c r="B72" s="29"/>
      <c r="C72" s="30"/>
      <c r="D72" s="39"/>
      <c r="E72" s="39"/>
      <c r="F72" s="30"/>
      <c r="G72" s="43"/>
      <c r="H72" s="33"/>
      <c r="I72" s="46"/>
      <c r="J72" s="35">
        <f t="shared" si="1"/>
        <v>0</v>
      </c>
      <c r="K72" s="36" t="e">
        <f t="shared" si="0"/>
        <v>#DIV/0!</v>
      </c>
      <c r="L72" s="35"/>
      <c r="N72" s="12"/>
      <c r="O72" s="28"/>
      <c r="P72" s="27"/>
    </row>
    <row r="73" spans="2:17" x14ac:dyDescent="0.25">
      <c r="B73" s="29"/>
      <c r="C73" s="30"/>
      <c r="D73" s="39"/>
      <c r="E73" s="51"/>
      <c r="F73" s="79"/>
      <c r="G73" s="43"/>
      <c r="H73" s="33"/>
      <c r="I73" s="46"/>
      <c r="J73" s="35">
        <f t="shared" si="1"/>
        <v>0</v>
      </c>
      <c r="K73" s="36" t="e">
        <f t="shared" ref="K73:K100" si="2">J73/$J$2/1000</f>
        <v>#DIV/0!</v>
      </c>
      <c r="L73" s="82"/>
      <c r="N73" s="12"/>
      <c r="P73" s="27"/>
    </row>
    <row r="74" spans="2:17" x14ac:dyDescent="0.25">
      <c r="B74" s="29"/>
      <c r="C74" s="30"/>
      <c r="D74" s="39"/>
      <c r="E74" s="51"/>
      <c r="F74" s="79"/>
      <c r="G74" s="43"/>
      <c r="H74" s="33"/>
      <c r="I74" s="46"/>
      <c r="J74" s="35">
        <f t="shared" ref="J74:J100" si="3">IF(G74&gt;0,IF(H74&gt;50,G74*I74,G74*I74*50/H74),0)</f>
        <v>0</v>
      </c>
      <c r="K74" s="36" t="e">
        <f t="shared" si="2"/>
        <v>#DIV/0!</v>
      </c>
      <c r="L74" s="84"/>
      <c r="N74" s="12"/>
      <c r="P74" s="27"/>
    </row>
    <row r="75" spans="2:17" x14ac:dyDescent="0.25">
      <c r="B75" s="29"/>
      <c r="C75" s="30"/>
      <c r="D75" s="30"/>
      <c r="E75" s="39"/>
      <c r="F75" s="30"/>
      <c r="G75" s="60"/>
      <c r="H75" s="33"/>
      <c r="I75" s="70"/>
      <c r="J75" s="35">
        <f t="shared" si="3"/>
        <v>0</v>
      </c>
      <c r="K75" s="36" t="e">
        <f t="shared" si="2"/>
        <v>#DIV/0!</v>
      </c>
      <c r="L75" s="35"/>
      <c r="N75" s="12"/>
      <c r="P75" s="27"/>
    </row>
    <row r="76" spans="2:17" x14ac:dyDescent="0.25">
      <c r="B76" s="29"/>
      <c r="C76" s="30"/>
      <c r="D76" s="30"/>
      <c r="E76" s="30"/>
      <c r="F76" s="30"/>
      <c r="G76" s="43"/>
      <c r="H76" s="33"/>
      <c r="I76" s="46"/>
      <c r="J76" s="35">
        <f t="shared" si="3"/>
        <v>0</v>
      </c>
      <c r="K76" s="36" t="e">
        <f t="shared" si="2"/>
        <v>#DIV/0!</v>
      </c>
      <c r="L76" s="35"/>
      <c r="N76" s="12"/>
      <c r="P76" s="61"/>
    </row>
    <row r="77" spans="2:17" x14ac:dyDescent="0.25">
      <c r="B77" s="29"/>
      <c r="C77" s="30"/>
      <c r="D77" s="30"/>
      <c r="E77" s="39"/>
      <c r="F77" s="30"/>
      <c r="G77" s="43"/>
      <c r="H77" s="33"/>
      <c r="I77" s="46"/>
      <c r="J77" s="35">
        <f t="shared" si="3"/>
        <v>0</v>
      </c>
      <c r="K77" s="36" t="e">
        <f t="shared" si="2"/>
        <v>#DIV/0!</v>
      </c>
      <c r="L77" s="35"/>
      <c r="N77" s="12"/>
      <c r="P77" s="27"/>
    </row>
    <row r="78" spans="2:17" x14ac:dyDescent="0.25">
      <c r="B78" s="29"/>
      <c r="C78" s="30"/>
      <c r="D78" s="30"/>
      <c r="E78" s="39"/>
      <c r="F78" s="30"/>
      <c r="G78" s="62"/>
      <c r="H78" s="33"/>
      <c r="I78" s="57"/>
      <c r="J78" s="35">
        <f t="shared" si="3"/>
        <v>0</v>
      </c>
      <c r="K78" s="36" t="e">
        <f t="shared" si="2"/>
        <v>#DIV/0!</v>
      </c>
      <c r="L78" s="35"/>
      <c r="N78" s="12"/>
      <c r="P78" s="27"/>
    </row>
    <row r="79" spans="2:17" x14ac:dyDescent="0.25">
      <c r="B79" s="29"/>
      <c r="C79" s="30"/>
      <c r="D79" s="30"/>
      <c r="E79" s="39"/>
      <c r="F79" s="47"/>
      <c r="G79" s="43"/>
      <c r="H79" s="33"/>
      <c r="I79" s="46"/>
      <c r="J79" s="35">
        <f t="shared" si="3"/>
        <v>0</v>
      </c>
      <c r="K79" s="36" t="e">
        <f t="shared" si="2"/>
        <v>#DIV/0!</v>
      </c>
      <c r="L79" s="44"/>
      <c r="N79" s="12" t="e">
        <f>SUM(#REF!)</f>
        <v>#REF!</v>
      </c>
      <c r="O79" s="28" t="e">
        <f>N79-N80</f>
        <v>#REF!</v>
      </c>
      <c r="P79" s="27"/>
    </row>
    <row r="80" spans="2:17" x14ac:dyDescent="0.25">
      <c r="B80" s="29"/>
      <c r="C80" s="30"/>
      <c r="D80" s="30"/>
      <c r="E80" s="39"/>
      <c r="F80" s="47"/>
      <c r="G80" s="43"/>
      <c r="H80" s="33"/>
      <c r="I80" s="46"/>
      <c r="J80" s="35">
        <f t="shared" si="3"/>
        <v>0</v>
      </c>
      <c r="K80" s="36" t="e">
        <f t="shared" si="2"/>
        <v>#DIV/0!</v>
      </c>
      <c r="L80" s="44"/>
      <c r="N80" s="28">
        <f>SUM(J79:J80)</f>
        <v>0</v>
      </c>
      <c r="O80" s="12" t="e">
        <f>O79/1000/#REF!*100</f>
        <v>#REF!</v>
      </c>
      <c r="P80" s="27"/>
    </row>
    <row r="81" spans="2:16" x14ac:dyDescent="0.25">
      <c r="B81" s="29"/>
      <c r="C81" s="30"/>
      <c r="D81" s="30"/>
      <c r="E81" s="39"/>
      <c r="F81" s="30"/>
      <c r="G81" s="43"/>
      <c r="H81" s="33"/>
      <c r="I81" s="46"/>
      <c r="J81" s="35">
        <f t="shared" si="3"/>
        <v>0</v>
      </c>
      <c r="K81" s="36" t="e">
        <f t="shared" si="2"/>
        <v>#DIV/0!</v>
      </c>
      <c r="L81" s="35"/>
      <c r="N81" s="12"/>
      <c r="P81" s="27"/>
    </row>
    <row r="82" spans="2:16" x14ac:dyDescent="0.25">
      <c r="B82" s="29"/>
      <c r="C82" s="30"/>
      <c r="D82" s="30"/>
      <c r="E82" s="39"/>
      <c r="F82" s="30"/>
      <c r="G82" s="43"/>
      <c r="H82" s="33"/>
      <c r="I82" s="46"/>
      <c r="J82" s="35">
        <f t="shared" si="3"/>
        <v>0</v>
      </c>
      <c r="K82" s="36" t="e">
        <f t="shared" si="2"/>
        <v>#DIV/0!</v>
      </c>
      <c r="L82" s="35"/>
      <c r="N82" s="12"/>
      <c r="P82" s="37"/>
    </row>
    <row r="83" spans="2:16" x14ac:dyDescent="0.25">
      <c r="B83" s="29"/>
      <c r="C83" s="30"/>
      <c r="D83" s="30"/>
      <c r="E83" s="39"/>
      <c r="F83" s="79"/>
      <c r="G83" s="43"/>
      <c r="H83" s="33"/>
      <c r="I83" s="46"/>
      <c r="J83" s="35">
        <f t="shared" si="3"/>
        <v>0</v>
      </c>
      <c r="K83" s="36" t="e">
        <f t="shared" si="2"/>
        <v>#DIV/0!</v>
      </c>
      <c r="L83" s="83"/>
      <c r="N83" s="12"/>
      <c r="P83" s="37"/>
    </row>
    <row r="84" spans="2:16" x14ac:dyDescent="0.25">
      <c r="B84" s="29"/>
      <c r="C84" s="30"/>
      <c r="D84" s="30"/>
      <c r="E84" s="39"/>
      <c r="F84" s="31"/>
      <c r="G84" s="32"/>
      <c r="H84" s="33"/>
      <c r="I84" s="34"/>
      <c r="J84" s="35">
        <f t="shared" si="3"/>
        <v>0</v>
      </c>
      <c r="K84" s="36" t="e">
        <f t="shared" si="2"/>
        <v>#DIV/0!</v>
      </c>
      <c r="L84" s="35"/>
      <c r="N84" s="12"/>
      <c r="P84" s="37"/>
    </row>
    <row r="85" spans="2:16" x14ac:dyDescent="0.25">
      <c r="B85" s="29"/>
      <c r="C85" s="30"/>
      <c r="D85" s="30"/>
      <c r="E85" s="39"/>
      <c r="F85" s="31"/>
      <c r="G85" s="53"/>
      <c r="H85" s="33"/>
      <c r="I85" s="46"/>
      <c r="J85" s="35">
        <f t="shared" si="3"/>
        <v>0</v>
      </c>
      <c r="K85" s="36" t="e">
        <f t="shared" si="2"/>
        <v>#DIV/0!</v>
      </c>
      <c r="L85" s="44"/>
      <c r="N85" s="12"/>
      <c r="P85" s="37"/>
    </row>
    <row r="86" spans="2:16" x14ac:dyDescent="0.25">
      <c r="B86" s="29"/>
      <c r="C86" s="30"/>
      <c r="D86" s="30"/>
      <c r="E86" s="39"/>
      <c r="F86" s="30"/>
      <c r="G86" s="32"/>
      <c r="H86" s="33"/>
      <c r="I86" s="34"/>
      <c r="J86" s="35">
        <f t="shared" si="3"/>
        <v>0</v>
      </c>
      <c r="K86" s="36" t="e">
        <f t="shared" si="2"/>
        <v>#DIV/0!</v>
      </c>
      <c r="L86" s="35"/>
      <c r="N86" s="12"/>
      <c r="P86" s="27"/>
    </row>
    <row r="87" spans="2:16" x14ac:dyDescent="0.25">
      <c r="B87" s="29"/>
      <c r="C87" s="30"/>
      <c r="D87" s="30"/>
      <c r="E87" s="39"/>
      <c r="F87" s="31"/>
      <c r="G87" s="32"/>
      <c r="H87" s="33"/>
      <c r="I87" s="34"/>
      <c r="J87" s="35">
        <f t="shared" si="3"/>
        <v>0</v>
      </c>
      <c r="K87" s="36" t="e">
        <f t="shared" si="2"/>
        <v>#DIV/0!</v>
      </c>
      <c r="L87" s="35"/>
      <c r="N87" s="12"/>
      <c r="P87" s="27"/>
    </row>
    <row r="88" spans="2:16" x14ac:dyDescent="0.25">
      <c r="B88" s="29"/>
      <c r="C88" s="30"/>
      <c r="D88" s="30"/>
      <c r="E88" s="39"/>
      <c r="F88" s="30"/>
      <c r="G88" s="43"/>
      <c r="H88" s="33"/>
      <c r="I88" s="46"/>
      <c r="J88" s="35">
        <f t="shared" si="3"/>
        <v>0</v>
      </c>
      <c r="K88" s="36" t="e">
        <f t="shared" si="2"/>
        <v>#DIV/0!</v>
      </c>
      <c r="L88" s="35"/>
      <c r="N88" s="12"/>
      <c r="P88" s="61"/>
    </row>
    <row r="89" spans="2:16" x14ac:dyDescent="0.25">
      <c r="B89" s="29"/>
      <c r="C89" s="30"/>
      <c r="D89" s="30"/>
      <c r="E89" s="39"/>
      <c r="F89" s="30"/>
      <c r="G89" s="43"/>
      <c r="H89" s="33"/>
      <c r="I89" s="46"/>
      <c r="J89" s="35">
        <f t="shared" si="3"/>
        <v>0</v>
      </c>
      <c r="K89" s="36" t="e">
        <f t="shared" si="2"/>
        <v>#DIV/0!</v>
      </c>
      <c r="L89" s="35"/>
      <c r="N89" s="12"/>
      <c r="P89" s="61"/>
    </row>
    <row r="90" spans="2:16" x14ac:dyDescent="0.25">
      <c r="B90" s="29"/>
      <c r="C90" s="30"/>
      <c r="D90" s="30"/>
      <c r="E90" s="39"/>
      <c r="F90" s="30"/>
      <c r="G90" s="32"/>
      <c r="H90" s="33"/>
      <c r="I90" s="34"/>
      <c r="J90" s="35">
        <f t="shared" si="3"/>
        <v>0</v>
      </c>
      <c r="K90" s="36" t="e">
        <f t="shared" si="2"/>
        <v>#DIV/0!</v>
      </c>
      <c r="L90" s="35"/>
      <c r="N90" s="12"/>
      <c r="P90" s="38"/>
    </row>
    <row r="91" spans="2:16" x14ac:dyDescent="0.25">
      <c r="B91" s="29"/>
      <c r="C91" s="30"/>
      <c r="D91" s="30"/>
      <c r="E91" s="39"/>
      <c r="F91" s="51"/>
      <c r="G91" s="62"/>
      <c r="H91" s="33"/>
      <c r="I91" s="57"/>
      <c r="J91" s="35">
        <f t="shared" si="3"/>
        <v>0</v>
      </c>
      <c r="K91" s="36" t="e">
        <f t="shared" si="2"/>
        <v>#DIV/0!</v>
      </c>
      <c r="L91" s="51"/>
      <c r="P91" s="27"/>
    </row>
    <row r="92" spans="2:16" x14ac:dyDescent="0.25">
      <c r="B92" s="48"/>
      <c r="C92" s="63"/>
      <c r="D92" s="63"/>
      <c r="E92" s="39"/>
      <c r="F92" s="30"/>
      <c r="G92" s="64"/>
      <c r="H92" s="33"/>
      <c r="I92" s="65"/>
      <c r="J92" s="35">
        <f t="shared" si="3"/>
        <v>0</v>
      </c>
      <c r="K92" s="36" t="e">
        <f t="shared" si="2"/>
        <v>#DIV/0!</v>
      </c>
      <c r="L92" s="51"/>
      <c r="P92" s="66"/>
    </row>
    <row r="93" spans="2:16" x14ac:dyDescent="0.25">
      <c r="B93" s="48"/>
      <c r="C93" s="63"/>
      <c r="D93" s="63"/>
      <c r="E93" s="39"/>
      <c r="F93" s="30"/>
      <c r="G93" s="43"/>
      <c r="H93" s="33"/>
      <c r="I93" s="46"/>
      <c r="J93" s="35">
        <f t="shared" si="3"/>
        <v>0</v>
      </c>
      <c r="K93" s="36" t="e">
        <f t="shared" si="2"/>
        <v>#DIV/0!</v>
      </c>
      <c r="L93" s="51"/>
      <c r="P93" s="66"/>
    </row>
    <row r="94" spans="2:16" x14ac:dyDescent="0.25">
      <c r="B94" s="48"/>
      <c r="C94" s="63"/>
      <c r="D94" s="63"/>
      <c r="E94" s="39"/>
      <c r="F94" s="67"/>
      <c r="G94" s="60"/>
      <c r="H94" s="33"/>
      <c r="I94" s="68"/>
      <c r="J94" s="35">
        <f t="shared" si="3"/>
        <v>0</v>
      </c>
      <c r="K94" s="36" t="e">
        <f t="shared" si="2"/>
        <v>#DIV/0!</v>
      </c>
      <c r="L94" s="51"/>
      <c r="P94" s="66"/>
    </row>
    <row r="95" spans="2:16" x14ac:dyDescent="0.25">
      <c r="B95" s="48"/>
      <c r="C95" s="63"/>
      <c r="D95" s="63"/>
      <c r="E95" s="39"/>
      <c r="F95" s="30"/>
      <c r="G95" s="60"/>
      <c r="H95" s="33"/>
      <c r="I95" s="68"/>
      <c r="J95" s="35">
        <f t="shared" si="3"/>
        <v>0</v>
      </c>
      <c r="K95" s="36" t="e">
        <f t="shared" si="2"/>
        <v>#DIV/0!</v>
      </c>
      <c r="L95" s="51"/>
      <c r="P95" s="66"/>
    </row>
    <row r="96" spans="2:16" x14ac:dyDescent="0.25">
      <c r="B96" s="48"/>
      <c r="C96" s="63"/>
      <c r="D96" s="63"/>
      <c r="E96" s="39"/>
      <c r="F96" s="67"/>
      <c r="G96" s="60"/>
      <c r="H96" s="33"/>
      <c r="I96" s="68"/>
      <c r="J96" s="35">
        <f t="shared" si="3"/>
        <v>0</v>
      </c>
      <c r="K96" s="36" t="e">
        <f t="shared" si="2"/>
        <v>#DIV/0!</v>
      </c>
      <c r="L96" s="51"/>
      <c r="P96" s="66"/>
    </row>
    <row r="97" spans="2:16" x14ac:dyDescent="0.25">
      <c r="B97" s="48"/>
      <c r="C97" s="63"/>
      <c r="D97" s="63"/>
      <c r="E97" s="39"/>
      <c r="F97" s="30"/>
      <c r="G97" s="60"/>
      <c r="H97" s="33"/>
      <c r="I97" s="68"/>
      <c r="J97" s="35">
        <f t="shared" si="3"/>
        <v>0</v>
      </c>
      <c r="K97" s="36" t="e">
        <f t="shared" si="2"/>
        <v>#DIV/0!</v>
      </c>
      <c r="L97" s="51"/>
      <c r="P97" s="66"/>
    </row>
    <row r="98" spans="2:16" x14ac:dyDescent="0.25">
      <c r="B98" s="48"/>
      <c r="C98" s="63"/>
      <c r="D98" s="63"/>
      <c r="E98" s="39"/>
      <c r="F98" s="30"/>
      <c r="G98" s="60"/>
      <c r="H98" s="33"/>
      <c r="I98" s="68"/>
      <c r="J98" s="35">
        <f t="shared" si="3"/>
        <v>0</v>
      </c>
      <c r="K98" s="36" t="e">
        <f t="shared" si="2"/>
        <v>#DIV/0!</v>
      </c>
      <c r="L98" s="51"/>
      <c r="N98" s="12"/>
      <c r="P98" s="61"/>
    </row>
    <row r="99" spans="2:16" x14ac:dyDescent="0.25">
      <c r="B99" s="48"/>
      <c r="C99" s="63"/>
      <c r="D99" s="63"/>
      <c r="E99" s="39"/>
      <c r="F99" s="30"/>
      <c r="G99" s="60"/>
      <c r="H99" s="33"/>
      <c r="I99" s="68"/>
      <c r="J99" s="35">
        <f t="shared" si="3"/>
        <v>0</v>
      </c>
      <c r="K99" s="36" t="e">
        <f t="shared" si="2"/>
        <v>#DIV/0!</v>
      </c>
      <c r="L99" s="51"/>
      <c r="N99" s="12"/>
      <c r="P99" s="61"/>
    </row>
    <row r="100" spans="2:16" x14ac:dyDescent="0.25">
      <c r="B100" s="48"/>
      <c r="C100" s="63"/>
      <c r="D100" s="63"/>
      <c r="E100" s="39"/>
      <c r="F100" s="30"/>
      <c r="G100" s="69"/>
      <c r="H100" s="33"/>
      <c r="I100" s="57"/>
      <c r="J100" s="35">
        <f t="shared" si="3"/>
        <v>0</v>
      </c>
      <c r="K100" s="36" t="e">
        <f t="shared" si="2"/>
        <v>#DIV/0!</v>
      </c>
      <c r="L100" s="51"/>
      <c r="N100" s="12"/>
    </row>
  </sheetData>
  <mergeCells count="8">
    <mergeCell ref="L47:L48"/>
    <mergeCell ref="L69:L71"/>
    <mergeCell ref="L28:L29"/>
    <mergeCell ref="H2:I2"/>
    <mergeCell ref="J6:K6"/>
    <mergeCell ref="H4:I4"/>
    <mergeCell ref="K2:L2"/>
    <mergeCell ref="K4:L4"/>
  </mergeCells>
  <conditionalFormatting sqref="J8:J100">
    <cfRule type="dataBar" priority="8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{9D531F71-0BD5-4D68-9FFD-97E66B64A67F}</x14:id>
        </ext>
      </extLst>
    </cfRule>
  </conditionalFormatting>
  <printOptions horizontalCentered="1"/>
  <pageMargins left="0.15748031496062992" right="0.11811023622047245" top="0.94488188976377963" bottom="0.94488188976377963" header="0.31496062992125984" footer="0.31496062992125984"/>
  <pageSetup paperSize="8" scale="46" fitToHeight="2" orientation="portrait" horizontalDpi="1200" verticalDpi="1200" r:id="rId1"/>
  <headerFooter>
    <oddFooter>&amp;C20190718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D531F71-0BD5-4D68-9FFD-97E66B64A67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J8:J100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Reference LCA</vt:lpstr>
      <vt:lpstr>Final LCA</vt:lpstr>
      <vt:lpstr>'Final LCA'!Zone_d_impression</vt:lpstr>
      <vt:lpstr>'Reference LCA'!Zone_d_impression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Vitali CAPLAIN</dc:creator>
  <cp:lastModifiedBy>Bastien HAMARD</cp:lastModifiedBy>
  <cp:lastPrinted>2021-10-12T14:05:04Z</cp:lastPrinted>
  <dcterms:created xsi:type="dcterms:W3CDTF">2021-09-20T15:49:13Z</dcterms:created>
  <dcterms:modified xsi:type="dcterms:W3CDTF">2021-12-20T16:14:25Z</dcterms:modified>
</cp:coreProperties>
</file>